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25" activeTab="0"/>
  </bookViews>
  <sheets>
    <sheet name="Cấp GCN đủ điều kiện sản xuất" sheetId="1" r:id="rId1"/>
  </sheets>
  <definedNames/>
  <calcPr fullCalcOnLoad="1"/>
</workbook>
</file>

<file path=xl/sharedStrings.xml><?xml version="1.0" encoding="utf-8"?>
<sst xmlns="http://schemas.openxmlformats.org/spreadsheetml/2006/main" count="90" uniqueCount="51">
  <si>
    <t>STT</t>
  </si>
  <si>
    <t>TỔNG</t>
  </si>
  <si>
    <t>Chuẩn bị hồ sơ</t>
  </si>
  <si>
    <t>Phí</t>
  </si>
  <si>
    <t>Lệ phí</t>
  </si>
  <si>
    <t>Ghi chú</t>
  </si>
  <si>
    <t>Khác</t>
  </si>
  <si>
    <t>Nộp hồ sơ</t>
  </si>
  <si>
    <t>Trực tiếp</t>
  </si>
  <si>
    <t>Nhận kết quả</t>
  </si>
  <si>
    <t>I.</t>
  </si>
  <si>
    <t>II.</t>
  </si>
  <si>
    <t>CHI PHÍ TUÂN THỦ THỦ TỤC HÀNH CHÍNH</t>
  </si>
  <si>
    <t>III.</t>
  </si>
  <si>
    <t>1.1</t>
  </si>
  <si>
    <t>Các công việc 
khi thực hiện TTHC</t>
  </si>
  <si>
    <t>Số lượng đối tượng tuân thủ/01 năm</t>
  </si>
  <si>
    <t>Các hoạt động/ cách thức thực hiện cụ thể</t>
  </si>
  <si>
    <t>Số lần thực hiện/ 01 năm</t>
  </si>
  <si>
    <t>Bưu điện</t>
  </si>
  <si>
    <t>Internet</t>
  </si>
  <si>
    <t>Nộp phí, lệ phí, chi phí khác</t>
  </si>
  <si>
    <t>3.2</t>
  </si>
  <si>
    <t>3.1</t>
  </si>
  <si>
    <t xml:space="preserve">SO SÁNH CHI PHÍ </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</si>
  <si>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</si>
  <si>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</si>
  <si>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</si>
  <si>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</si>
  <si>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</si>
  <si>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</si>
  <si>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</si>
  <si>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</si>
  <si>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t>Bưu chính</t>
  </si>
  <si>
    <t xml:space="preserve">Bưu chính </t>
  </si>
  <si>
    <t>Biểu mẫu số 04/ĐGTĐ-SCM</t>
  </si>
  <si>
    <t xml:space="preserve">CHI PHÍ TUÂN THỦ TTHC HIỆN TẠI </t>
  </si>
  <si>
    <t>Đơn đề nghị cấp  Giấy chứng nhận đủ điều kiện sản xuất phân bón</t>
  </si>
  <si>
    <t>Điền thông tin theo mẫu đơn</t>
  </si>
  <si>
    <t>Bản thuyết minh về điều kiện sản xuất phân bón</t>
  </si>
  <si>
    <t>Bản sao hợp lệ</t>
  </si>
  <si>
    <t>Bằng tốt nghiệp đại học trở lên của người trực tiếp điều hành sản xuất quy định tại điểm e khoản 2 Điều 41 Luật Trồng trọt</t>
  </si>
  <si>
    <t xml:space="preserve">Bản chụp </t>
  </si>
  <si>
    <t>Quyết định phê duyệt báo cáo đánh giá tác động môi trường hoặc Quyết định phê duyệt đề án bảo vệ môi trường chi tiết hoặc Giấy xác nhận đăng ký Kế hoạch bảo vệ môi trường hoặc Cam kết bảo vệ môi trường theo quy định của pháp luật về môi trường</t>
  </si>
  <si>
    <t>Bản sao chứng thực</t>
  </si>
  <si>
    <t>Cấp Giấy chứng nhận chỉ hoạt động đóng gói phân bón</t>
  </si>
  <si>
    <t xml:space="preserve">CHI PHÍ  TUÂN THỦ TTHC DỰ KIẾN SỬA ĐỔI, BỔ SUNG </t>
  </si>
  <si>
    <t>Cấp Giấy chứng nhận đủ điều kiện sản xuất phân bón</t>
  </si>
  <si>
    <t>Bản chính</t>
  </si>
  <si>
    <t xml:space="preserve">    TÊN THỦ TỤC HÀNH CHÍNH 1: CẤP GIẤY CHỨNG NHẬN ĐỦ ĐIỀU KIỆN SẢN XUẤT PHÂN BÓN</t>
  </si>
  <si>
    <r>
      <rPr>
        <b/>
        <sz val="12"/>
        <color indexed="8"/>
        <rFont val="Times New Roman"/>
        <family val="1"/>
      </rPr>
      <t>BỘ NÔNG NGHIỆP 
VÀ PHÁT TRIỂN NÔNG THÔN</t>
    </r>
    <r>
      <rPr>
        <sz val="12"/>
        <color indexed="8"/>
        <rFont val="Times New Roman"/>
        <family val="1"/>
      </rPr>
      <t xml:space="preserve">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</si>
</sst>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0;[Red]#,##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409]dd\ mmmm\,\ yyyy"/>
    <numFmt numFmtId="182" formatCode="[$-409]h:mm:ss\ AM/PM"/>
  </numFmts>
  <fonts count="55">
    <font>
      <sz val="11"/>
      <color theme="1"/>
      <name val="Calibri"/>
      <family val="2"/>
    </font>
    <font>
      <sz val="11"/>
      <color indexed="8"/>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8"/>
      <color indexed="8"/>
      <name val="Arial"/>
      <family val="2"/>
    </font>
    <font>
      <i/>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color indexed="9"/>
      <name val="Times New Roman"/>
      <family val="1"/>
    </font>
    <font>
      <b/>
      <i/>
      <sz val="12"/>
      <color indexed="8"/>
      <name val="Times New Roman"/>
      <family val="1"/>
    </font>
    <font>
      <b/>
      <sz val="14"/>
      <color indexed="8"/>
      <name val="Times New Roman"/>
      <family val="1"/>
    </font>
    <font>
      <b/>
      <sz val="14"/>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
      <b/>
      <sz val="12"/>
      <color theme="1"/>
      <name val="Times New Roman"/>
      <family val="1"/>
    </font>
    <font>
      <sz val="12"/>
      <color theme="0"/>
      <name val="Times New Roman"/>
      <family val="1"/>
    </font>
    <font>
      <b/>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2">
    <xf numFmtId="0" fontId="0" fillId="0" borderId="0" xfId="0" applyFont="1" applyAlignment="1">
      <alignment/>
    </xf>
    <xf numFmtId="0" fontId="50" fillId="0" borderId="0" xfId="0" applyFont="1" applyFill="1" applyAlignment="1">
      <alignment vertical="center"/>
    </xf>
    <xf numFmtId="0" fontId="5" fillId="0" borderId="10"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173" fontId="3" fillId="0" borderId="11" xfId="0" applyNumberFormat="1" applyFont="1" applyFill="1" applyBorder="1" applyAlignment="1" applyProtection="1">
      <alignment horizontal="center" vertical="center" wrapText="1"/>
      <protection locked="0"/>
    </xf>
    <xf numFmtId="3" fontId="4" fillId="0" borderId="11" xfId="0" applyNumberFormat="1" applyFont="1" applyFill="1" applyBorder="1" applyAlignment="1" applyProtection="1">
      <alignment horizontal="center" vertical="center" wrapText="1"/>
      <protection locked="0"/>
    </xf>
    <xf numFmtId="4" fontId="3" fillId="0" borderId="12"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quotePrefix="1">
      <alignment horizontal="center" vertical="center" wrapText="1"/>
      <protection locked="0"/>
    </xf>
    <xf numFmtId="0" fontId="3" fillId="0" borderId="14"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3" fontId="4" fillId="0" borderId="14"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quotePrefix="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3" fontId="3" fillId="0" borderId="17" xfId="0" applyNumberFormat="1" applyFont="1" applyFill="1" applyBorder="1" applyAlignment="1" applyProtection="1">
      <alignment horizontal="right" vertical="center" wrapText="1"/>
      <protection locked="0"/>
    </xf>
    <xf numFmtId="3" fontId="3" fillId="0" borderId="17" xfId="0" applyNumberFormat="1" applyFont="1" applyFill="1" applyBorder="1" applyAlignment="1" applyProtection="1" quotePrefix="1">
      <alignment horizontal="right" vertical="center" wrapText="1"/>
      <protection locked="0"/>
    </xf>
    <xf numFmtId="3" fontId="3" fillId="0" borderId="18" xfId="0" applyNumberFormat="1" applyFont="1" applyFill="1" applyBorder="1" applyAlignment="1" applyProtection="1">
      <alignment horizontal="right" vertical="center" wrapText="1"/>
      <protection locked="0"/>
    </xf>
    <xf numFmtId="0" fontId="4" fillId="0" borderId="0" xfId="0" applyFont="1" applyFill="1" applyAlignment="1">
      <alignment/>
    </xf>
    <xf numFmtId="173" fontId="3"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quotePrefix="1">
      <alignment horizontal="right" vertical="center" wrapText="1"/>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3" fontId="50" fillId="0" borderId="14" xfId="0" applyNumberFormat="1" applyFont="1" applyFill="1" applyBorder="1" applyAlignment="1" applyProtection="1">
      <alignment vertical="center"/>
      <protection locked="0"/>
    </xf>
    <xf numFmtId="0" fontId="50" fillId="0" borderId="0" xfId="0" applyFont="1" applyFill="1" applyAlignment="1" applyProtection="1">
      <alignment vertical="center"/>
      <protection locked="0"/>
    </xf>
    <xf numFmtId="0" fontId="50" fillId="0" borderId="0" xfId="0" applyFont="1" applyFill="1" applyAlignment="1" applyProtection="1">
      <alignment horizontal="center" vertical="center"/>
      <protection locked="0"/>
    </xf>
    <xf numFmtId="3" fontId="50" fillId="0" borderId="0" xfId="0" applyNumberFormat="1" applyFont="1" applyFill="1" applyAlignment="1" applyProtection="1">
      <alignment vertical="center"/>
      <protection locked="0"/>
    </xf>
    <xf numFmtId="0" fontId="4" fillId="0" borderId="0" xfId="0" applyFont="1" applyFill="1" applyAlignment="1" applyProtection="1">
      <alignment/>
      <protection locked="0"/>
    </xf>
    <xf numFmtId="0" fontId="51" fillId="0" borderId="0" xfId="0" applyFont="1" applyFill="1" applyAlignment="1" applyProtection="1">
      <alignment/>
      <protection locked="0"/>
    </xf>
    <xf numFmtId="0" fontId="3" fillId="0" borderId="0" xfId="0" applyFont="1" applyFill="1" applyAlignment="1" applyProtection="1">
      <alignment/>
      <protection locked="0"/>
    </xf>
    <xf numFmtId="0" fontId="50" fillId="0" borderId="0" xfId="0" applyFont="1" applyFill="1" applyAlignment="1" applyProtection="1">
      <alignment/>
      <protection locked="0"/>
    </xf>
    <xf numFmtId="0" fontId="52" fillId="0" borderId="0" xfId="0" applyFont="1" applyFill="1" applyAlignment="1" applyProtection="1">
      <alignment vertical="center"/>
      <protection locked="0"/>
    </xf>
    <xf numFmtId="3" fontId="52" fillId="0" borderId="0" xfId="0" applyNumberFormat="1" applyFont="1" applyFill="1" applyAlignment="1" applyProtection="1">
      <alignment vertical="center"/>
      <protection locked="0"/>
    </xf>
    <xf numFmtId="173" fontId="3" fillId="0" borderId="11" xfId="0" applyNumberFormat="1" applyFont="1" applyFill="1" applyBorder="1" applyAlignment="1" applyProtection="1">
      <alignment horizontal="center" vertical="center" wrapText="1"/>
      <protection/>
    </xf>
    <xf numFmtId="3" fontId="4" fillId="0" borderId="14" xfId="0" applyNumberFormat="1" applyFont="1" applyFill="1" applyBorder="1" applyAlignment="1" applyProtection="1">
      <alignment horizontal="right" vertical="center" wrapText="1"/>
      <protection/>
    </xf>
    <xf numFmtId="3" fontId="3" fillId="0" borderId="17" xfId="0" applyNumberFormat="1" applyFont="1" applyFill="1" applyBorder="1" applyAlignment="1" applyProtection="1">
      <alignment horizontal="right" vertical="center" wrapText="1"/>
      <protection/>
    </xf>
    <xf numFmtId="0" fontId="53" fillId="0" borderId="0" xfId="0" applyFont="1" applyFill="1" applyAlignment="1" applyProtection="1">
      <alignment/>
      <protection/>
    </xf>
    <xf numFmtId="3" fontId="53" fillId="0" borderId="0" xfId="0" applyNumberFormat="1" applyFont="1" applyFill="1" applyAlignment="1" applyProtection="1">
      <alignment/>
      <protection/>
    </xf>
    <xf numFmtId="172" fontId="53" fillId="0" borderId="0" xfId="0" applyNumberFormat="1" applyFont="1" applyFill="1" applyAlignment="1" applyProtection="1">
      <alignment/>
      <protection/>
    </xf>
    <xf numFmtId="0" fontId="54" fillId="0" borderId="0" xfId="0" applyFont="1" applyAlignment="1" applyProtection="1">
      <alignment vertical="top" wrapText="1"/>
      <protection locked="0"/>
    </xf>
    <xf numFmtId="0" fontId="52" fillId="0" borderId="0" xfId="0" applyFont="1" applyAlignment="1" applyProtection="1">
      <alignment horizontal="center" vertical="top" wrapText="1"/>
      <protection locked="0"/>
    </xf>
    <xf numFmtId="0" fontId="54" fillId="0" borderId="0" xfId="0" applyFont="1" applyAlignment="1" applyProtection="1">
      <alignment horizontal="center" vertical="top" wrapText="1"/>
      <protection locked="0"/>
    </xf>
    <xf numFmtId="0" fontId="50" fillId="0" borderId="14" xfId="0" applyFont="1" applyBorder="1" applyAlignment="1">
      <alignment horizontal="justify" vertical="justify" wrapText="1"/>
    </xf>
    <xf numFmtId="0" fontId="4" fillId="33" borderId="14" xfId="0" applyFont="1" applyFill="1" applyBorder="1" applyAlignment="1">
      <alignment horizontal="center" vertical="center" wrapText="1"/>
    </xf>
    <xf numFmtId="174" fontId="4" fillId="33" borderId="14" xfId="0" applyNumberFormat="1" applyFont="1" applyFill="1" applyBorder="1" applyAlignment="1">
      <alignment horizontal="center" vertical="center" wrapText="1"/>
    </xf>
    <xf numFmtId="0" fontId="4" fillId="0" borderId="14" xfId="0" applyFont="1" applyFill="1" applyBorder="1" applyAlignment="1" applyProtection="1">
      <alignment horizontal="center" vertical="center" wrapText="1"/>
      <protection locked="0"/>
    </xf>
    <xf numFmtId="173" fontId="50" fillId="0" borderId="0" xfId="0" applyNumberFormat="1" applyFont="1" applyFill="1" applyAlignment="1" applyProtection="1">
      <alignment horizontal="center" vertical="center"/>
      <protection locked="0"/>
    </xf>
    <xf numFmtId="176" fontId="4" fillId="0" borderId="14" xfId="0" applyNumberFormat="1" applyFont="1" applyFill="1" applyBorder="1" applyAlignment="1" applyProtection="1">
      <alignment horizontal="center" vertical="center" wrapText="1"/>
      <protection locked="0"/>
    </xf>
    <xf numFmtId="176" fontId="6" fillId="0" borderId="14" xfId="0" applyNumberFormat="1" applyFont="1" applyFill="1" applyBorder="1" applyAlignment="1" applyProtection="1">
      <alignment horizontal="center" vertical="center" wrapText="1"/>
      <protection hidden="1" locked="0"/>
    </xf>
    <xf numFmtId="176" fontId="3" fillId="0" borderId="17" xfId="0"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locked="0"/>
    </xf>
    <xf numFmtId="3" fontId="52" fillId="0" borderId="0" xfId="0" applyNumberFormat="1" applyFont="1" applyFill="1" applyAlignment="1" applyProtection="1">
      <alignment horizontal="center" vertical="center"/>
      <protection locked="0"/>
    </xf>
    <xf numFmtId="0" fontId="52" fillId="0" borderId="0" xfId="0" applyFont="1" applyFill="1" applyAlignment="1" applyProtection="1">
      <alignment horizontal="center"/>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54" fillId="0" borderId="0" xfId="0" applyFont="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50" fillId="0" borderId="0" xfId="0" applyFont="1" applyAlignment="1" applyProtection="1">
      <alignment horizontal="center" vertical="top" wrapText="1"/>
      <protection locked="0"/>
    </xf>
    <xf numFmtId="0" fontId="3" fillId="0" borderId="0" xfId="0" applyFont="1" applyFill="1" applyAlignment="1" applyProtection="1">
      <alignment horizontal="left" vertical="center"/>
      <protection locked="0"/>
    </xf>
    <xf numFmtId="0" fontId="52" fillId="0" borderId="0" xfId="0" applyFont="1" applyFill="1" applyAlignment="1" applyProtection="1">
      <alignment horizontal="center"/>
      <protection locked="0"/>
    </xf>
    <xf numFmtId="0" fontId="3" fillId="0" borderId="0" xfId="0" applyFont="1" applyFill="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dự kiến sửa đổi, bổ sung </a:t>
            </a:r>
          </a:p>
        </c:rich>
      </c:tx>
      <c:layout>
        <c:manualLayout>
          <c:xMode val="factor"/>
          <c:yMode val="factor"/>
          <c:x val="-0.0485"/>
          <c:y val="-0.01775"/>
        </c:manualLayout>
      </c:layout>
      <c:spPr>
        <a:noFill/>
        <a:ln w="3175">
          <a:noFill/>
        </a:ln>
      </c:spPr>
    </c:title>
    <c:plotArea>
      <c:layout>
        <c:manualLayout>
          <c:xMode val="edge"/>
          <c:yMode val="edge"/>
          <c:x val="0.163"/>
          <c:y val="0.113"/>
          <c:w val="0.781"/>
          <c:h val="0.751"/>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'Cấp GCN đủ điều kiện sản xuất'!$K$28</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'Cấp GCN đủ điều kiện sản xuất'!$K$50</c:f>
              <c:numCache/>
            </c:numRef>
          </c:val>
        </c:ser>
        <c:axId val="41060930"/>
        <c:axId val="34004051"/>
      </c:barChart>
      <c:catAx>
        <c:axId val="41060930"/>
        <c:scaling>
          <c:orientation val="minMax"/>
        </c:scaling>
        <c:axPos val="b"/>
        <c:delete val="1"/>
        <c:majorTickMark val="out"/>
        <c:minorTickMark val="none"/>
        <c:tickLblPos val="nextTo"/>
        <c:crossAx val="34004051"/>
        <c:crosses val="autoZero"/>
        <c:auto val="1"/>
        <c:lblOffset val="100"/>
        <c:tickLblSkip val="1"/>
        <c:noMultiLvlLbl val="0"/>
      </c:catAx>
      <c:valAx>
        <c:axId val="3400405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1060930"/>
        <c:crossesAt val="1"/>
        <c:crossBetween val="between"/>
        <c:dispUnits/>
      </c:valAx>
      <c:spPr>
        <a:noFill/>
        <a:ln>
          <a:noFill/>
        </a:ln>
      </c:spPr>
    </c:plotArea>
    <c:legend>
      <c:legendPos val="r"/>
      <c:layout>
        <c:manualLayout>
          <c:xMode val="edge"/>
          <c:yMode val="edge"/>
          <c:x val="0.2015"/>
          <c:y val="0.87"/>
          <c:w val="0.712"/>
          <c:h val="0.074"/>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sửa đổi, bổ sung hoặc bãi bỏ</a:t>
            </a:r>
          </a:p>
        </c:rich>
      </c:tx>
      <c:layout>
        <c:manualLayout>
          <c:xMode val="factor"/>
          <c:yMode val="factor"/>
          <c:x val="-0.00125"/>
          <c:y val="0.0225"/>
        </c:manualLayout>
      </c:layout>
      <c:spPr>
        <a:noFill/>
        <a:ln w="3175">
          <a:noFill/>
        </a:ln>
      </c:spPr>
    </c:title>
    <c:view3D>
      <c:rotX val="15"/>
      <c:hPercent val="100"/>
      <c:rotY val="0"/>
      <c:depthPercent val="100"/>
      <c:rAngAx val="1"/>
    </c:view3D>
    <c:plotArea>
      <c:layout>
        <c:manualLayout>
          <c:xMode val="edge"/>
          <c:yMode val="edge"/>
          <c:x val="0.31025"/>
          <c:y val="0.29125"/>
          <c:w val="0.3815"/>
          <c:h val="0.47675"/>
        </c:manualLayout>
      </c:layout>
      <c:pie3DChart>
        <c:varyColors val="1"/>
        <c:ser>
          <c:idx val="0"/>
          <c:order val="0"/>
          <c:tx>
            <c:strRef>
              <c:f>'Cấp GCN đủ điều kiện sản xuất'!$L$94:$L$95</c:f>
              <c:strCache>
                <c:ptCount val="1"/>
                <c:pt idx="0">
                  <c:v>2.3% 97.7%</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'Cấp GCN đủ điều kiện sản xuất'!$L$94:$L$95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276225</xdr:rowOff>
    </xdr:from>
    <xdr:to>
      <xdr:col>10</xdr:col>
      <xdr:colOff>285750</xdr:colOff>
      <xdr:row>82</xdr:row>
      <xdr:rowOff>161925</xdr:rowOff>
    </xdr:to>
    <xdr:graphicFrame>
      <xdr:nvGraphicFramePr>
        <xdr:cNvPr id="1" name="Chart 4"/>
        <xdr:cNvGraphicFramePr/>
      </xdr:nvGraphicFramePr>
      <xdr:xfrm>
        <a:off x="457200" y="24945975"/>
        <a:ext cx="735330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81</xdr:row>
      <xdr:rowOff>114300</xdr:rowOff>
    </xdr:from>
    <xdr:to>
      <xdr:col>10</xdr:col>
      <xdr:colOff>285750</xdr:colOff>
      <xdr:row>94</xdr:row>
      <xdr:rowOff>171450</xdr:rowOff>
    </xdr:to>
    <xdr:graphicFrame>
      <xdr:nvGraphicFramePr>
        <xdr:cNvPr id="2" name="Chart 11"/>
        <xdr:cNvGraphicFramePr/>
      </xdr:nvGraphicFramePr>
      <xdr:xfrm>
        <a:off x="457200" y="28555950"/>
        <a:ext cx="7353300" cy="2657475"/>
      </xdr:xfrm>
      <a:graphic>
        <a:graphicData uri="http://schemas.openxmlformats.org/drawingml/2006/chart">
          <c:chart xmlns:c="http://schemas.openxmlformats.org/drawingml/2006/chart" r:id="rId2"/>
        </a:graphicData>
      </a:graphic>
    </xdr:graphicFrame>
    <xdr:clientData/>
  </xdr:twoCellAnchor>
  <xdr:twoCellAnchor>
    <xdr:from>
      <xdr:col>1</xdr:col>
      <xdr:colOff>942975</xdr:colOff>
      <xdr:row>1</xdr:row>
      <xdr:rowOff>142875</xdr:rowOff>
    </xdr:from>
    <xdr:to>
      <xdr:col>2</xdr:col>
      <xdr:colOff>400050</xdr:colOff>
      <xdr:row>1</xdr:row>
      <xdr:rowOff>142875</xdr:rowOff>
    </xdr:to>
    <xdr:sp>
      <xdr:nvSpPr>
        <xdr:cNvPr id="3" name="AutoShape 144"/>
        <xdr:cNvSpPr>
          <a:spLocks/>
        </xdr:cNvSpPr>
      </xdr:nvSpPr>
      <xdr:spPr>
        <a:xfrm>
          <a:off x="1400175" y="428625"/>
          <a:ext cx="1057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7"/>
  <sheetViews>
    <sheetView tabSelected="1" zoomScale="130" zoomScaleNormal="130" zoomScaleSheetLayoutView="90" workbookViewId="0" topLeftCell="A1">
      <selection activeCell="A5" sqref="A5:IV5"/>
    </sheetView>
  </sheetViews>
  <sheetFormatPr defaultColWidth="9.140625" defaultRowHeight="19.5" customHeight="1"/>
  <cols>
    <col min="1" max="1" width="6.8515625" style="31" customWidth="1"/>
    <col min="2" max="2" width="24.00390625" style="30" customWidth="1"/>
    <col min="3" max="3" width="20.28125" style="31" customWidth="1"/>
    <col min="4" max="4" width="7.421875" style="52" customWidth="1"/>
    <col min="5" max="5" width="8.140625" style="32" customWidth="1"/>
    <col min="6" max="6" width="9.00390625" style="30" customWidth="1"/>
    <col min="7" max="7" width="10.421875" style="30" customWidth="1"/>
    <col min="8" max="8" width="7.421875" style="30" customWidth="1"/>
    <col min="9" max="9" width="8.00390625" style="30" customWidth="1"/>
    <col min="10" max="10" width="11.28125" style="30" customWidth="1"/>
    <col min="11" max="11" width="15.57421875" style="30" customWidth="1"/>
    <col min="12" max="12" width="14.140625" style="30" customWidth="1"/>
    <col min="13" max="16384" width="9.140625" style="1" customWidth="1"/>
  </cols>
  <sheetData>
    <row r="1" spans="2:12" ht="22.5" customHeight="1">
      <c r="B1" s="67" t="s">
        <v>50</v>
      </c>
      <c r="C1" s="68"/>
      <c r="I1" s="66" t="s">
        <v>35</v>
      </c>
      <c r="J1" s="66"/>
      <c r="K1" s="66"/>
      <c r="L1" s="45"/>
    </row>
    <row r="2" spans="2:12" ht="15" customHeight="1">
      <c r="B2" s="68"/>
      <c r="C2" s="68"/>
      <c r="I2" s="66"/>
      <c r="J2" s="66"/>
      <c r="K2" s="66"/>
      <c r="L2" s="45"/>
    </row>
    <row r="3" spans="2:12" ht="16.5" customHeight="1">
      <c r="B3" s="46"/>
      <c r="C3" s="46"/>
      <c r="I3" s="47"/>
      <c r="J3" s="47"/>
      <c r="K3" s="47"/>
      <c r="L3" s="45"/>
    </row>
    <row r="4" spans="2:11" ht="16.5" customHeight="1">
      <c r="B4" s="70" t="s">
        <v>12</v>
      </c>
      <c r="C4" s="70"/>
      <c r="D4" s="70"/>
      <c r="E4" s="70"/>
      <c r="F4" s="70"/>
      <c r="G4" s="70"/>
      <c r="H4" s="70"/>
      <c r="I4" s="70"/>
      <c r="J4" s="70"/>
      <c r="K4" s="70"/>
    </row>
    <row r="5" spans="2:11" ht="16.5" customHeight="1">
      <c r="B5" s="59"/>
      <c r="C5" s="59"/>
      <c r="D5" s="59"/>
      <c r="E5" s="59"/>
      <c r="F5" s="59"/>
      <c r="G5" s="59"/>
      <c r="H5" s="59"/>
      <c r="I5" s="59"/>
      <c r="J5" s="59"/>
      <c r="K5" s="59"/>
    </row>
    <row r="6" spans="1:12" ht="27.75" customHeight="1">
      <c r="A6" s="26"/>
      <c r="B6" s="71" t="s">
        <v>49</v>
      </c>
      <c r="C6" s="71"/>
      <c r="D6" s="71"/>
      <c r="E6" s="71"/>
      <c r="F6" s="71"/>
      <c r="G6" s="71"/>
      <c r="H6" s="71"/>
      <c r="I6" s="71"/>
      <c r="J6" s="71"/>
      <c r="K6" s="71"/>
      <c r="L6" s="27"/>
    </row>
    <row r="7" spans="1:12" ht="19.5" customHeight="1">
      <c r="A7" s="26" t="s">
        <v>10</v>
      </c>
      <c r="B7" s="69" t="s">
        <v>36</v>
      </c>
      <c r="C7" s="69"/>
      <c r="D7" s="69"/>
      <c r="E7" s="69"/>
      <c r="F7" s="69"/>
      <c r="G7" s="69"/>
      <c r="H7" s="69"/>
      <c r="I7" s="69"/>
      <c r="J7" s="69"/>
      <c r="K7" s="69"/>
      <c r="L7" s="27"/>
    </row>
    <row r="8" spans="1:12" ht="12" customHeight="1" thickBot="1">
      <c r="A8" s="26"/>
      <c r="B8" s="28"/>
      <c r="C8" s="26"/>
      <c r="D8" s="26"/>
      <c r="E8" s="28"/>
      <c r="F8" s="28"/>
      <c r="G8" s="28"/>
      <c r="H8" s="28"/>
      <c r="I8" s="28"/>
      <c r="J8" s="28"/>
      <c r="K8" s="28"/>
      <c r="L8" s="27"/>
    </row>
    <row r="9" spans="1:12" ht="110.25">
      <c r="A9" s="2" t="s">
        <v>0</v>
      </c>
      <c r="B9" s="3" t="s">
        <v>15</v>
      </c>
      <c r="C9" s="3" t="s">
        <v>17</v>
      </c>
      <c r="D9" s="4" t="s">
        <v>25</v>
      </c>
      <c r="E9" s="5" t="s">
        <v>26</v>
      </c>
      <c r="F9" s="6" t="s">
        <v>27</v>
      </c>
      <c r="G9" s="4" t="s">
        <v>28</v>
      </c>
      <c r="H9" s="4" t="s">
        <v>18</v>
      </c>
      <c r="I9" s="4" t="s">
        <v>16</v>
      </c>
      <c r="J9" s="39" t="s">
        <v>29</v>
      </c>
      <c r="K9" s="39" t="s">
        <v>30</v>
      </c>
      <c r="L9" s="21" t="s">
        <v>5</v>
      </c>
    </row>
    <row r="10" spans="1:12" ht="18" customHeight="1">
      <c r="A10" s="7">
        <v>1</v>
      </c>
      <c r="B10" s="8" t="s">
        <v>2</v>
      </c>
      <c r="C10" s="51"/>
      <c r="D10" s="53"/>
      <c r="E10" s="29"/>
      <c r="F10" s="10"/>
      <c r="G10" s="10"/>
      <c r="H10" s="10"/>
      <c r="I10" s="10"/>
      <c r="J10" s="40"/>
      <c r="K10" s="40"/>
      <c r="L10" s="11"/>
    </row>
    <row r="11" spans="1:12" ht="47.25">
      <c r="A11" s="12" t="s">
        <v>14</v>
      </c>
      <c r="B11" s="48" t="s">
        <v>37</v>
      </c>
      <c r="C11" s="49" t="s">
        <v>38</v>
      </c>
      <c r="D11" s="50">
        <v>1</v>
      </c>
      <c r="E11" s="29">
        <v>30535</v>
      </c>
      <c r="F11" s="10">
        <v>1000</v>
      </c>
      <c r="G11" s="10"/>
      <c r="H11" s="10">
        <v>1</v>
      </c>
      <c r="I11" s="10">
        <v>50</v>
      </c>
      <c r="J11" s="40">
        <f aca="true" t="shared" si="0" ref="J11:J27">G11+F11+(D11*E11)</f>
        <v>31535</v>
      </c>
      <c r="K11" s="40">
        <f aca="true" t="shared" si="1" ref="K11:K27">J11*I11*H11</f>
        <v>1576750</v>
      </c>
      <c r="L11" s="11"/>
    </row>
    <row r="12" spans="1:12" ht="31.5">
      <c r="A12" s="13">
        <v>1.2</v>
      </c>
      <c r="B12" s="48" t="s">
        <v>39</v>
      </c>
      <c r="C12" s="49" t="s">
        <v>48</v>
      </c>
      <c r="D12" s="50">
        <v>4</v>
      </c>
      <c r="E12" s="29">
        <v>30535</v>
      </c>
      <c r="F12" s="10">
        <v>4000</v>
      </c>
      <c r="G12" s="10"/>
      <c r="H12" s="10">
        <v>1</v>
      </c>
      <c r="I12" s="10">
        <v>50</v>
      </c>
      <c r="J12" s="40">
        <f t="shared" si="0"/>
        <v>126140</v>
      </c>
      <c r="K12" s="40">
        <f t="shared" si="1"/>
        <v>6307000</v>
      </c>
      <c r="L12" s="11"/>
    </row>
    <row r="13" spans="1:12" ht="78.75">
      <c r="A13" s="12">
        <v>1.3</v>
      </c>
      <c r="B13" s="48" t="s">
        <v>41</v>
      </c>
      <c r="C13" s="49" t="s">
        <v>42</v>
      </c>
      <c r="D13" s="50">
        <v>1</v>
      </c>
      <c r="E13" s="29">
        <v>30535</v>
      </c>
      <c r="F13" s="10">
        <v>2000</v>
      </c>
      <c r="G13" s="10"/>
      <c r="H13" s="10">
        <v>1</v>
      </c>
      <c r="I13" s="10">
        <v>50</v>
      </c>
      <c r="J13" s="40">
        <f t="shared" si="0"/>
        <v>32535</v>
      </c>
      <c r="K13" s="40">
        <f t="shared" si="1"/>
        <v>1626750</v>
      </c>
      <c r="L13" s="11"/>
    </row>
    <row r="14" spans="1:12" ht="168.75" customHeight="1">
      <c r="A14" s="13">
        <v>1.4</v>
      </c>
      <c r="B14" s="9" t="s">
        <v>43</v>
      </c>
      <c r="C14" s="31" t="s">
        <v>44</v>
      </c>
      <c r="D14" s="50">
        <v>5</v>
      </c>
      <c r="E14" s="29">
        <v>30535</v>
      </c>
      <c r="F14" s="10">
        <f>3000*3</f>
        <v>9000</v>
      </c>
      <c r="G14" s="10"/>
      <c r="H14" s="10">
        <v>1</v>
      </c>
      <c r="I14" s="10">
        <v>50</v>
      </c>
      <c r="J14" s="40">
        <f t="shared" si="0"/>
        <v>161675</v>
      </c>
      <c r="K14" s="40">
        <f t="shared" si="1"/>
        <v>8083750</v>
      </c>
      <c r="L14" s="11"/>
    </row>
    <row r="15" spans="1:12" ht="18" customHeight="1">
      <c r="A15" s="7">
        <v>2</v>
      </c>
      <c r="B15" s="8" t="s">
        <v>7</v>
      </c>
      <c r="C15" s="51" t="s">
        <v>8</v>
      </c>
      <c r="D15" s="54">
        <v>1</v>
      </c>
      <c r="E15" s="29">
        <v>30535</v>
      </c>
      <c r="F15" s="10"/>
      <c r="G15" s="10"/>
      <c r="H15" s="10">
        <v>1</v>
      </c>
      <c r="I15" s="10">
        <v>30</v>
      </c>
      <c r="J15" s="40">
        <f t="shared" si="0"/>
        <v>30535</v>
      </c>
      <c r="K15" s="40">
        <f t="shared" si="1"/>
        <v>916050</v>
      </c>
      <c r="L15" s="11"/>
    </row>
    <row r="16" spans="1:12" ht="18" customHeight="1">
      <c r="A16" s="13"/>
      <c r="B16" s="9"/>
      <c r="C16" s="51" t="s">
        <v>33</v>
      </c>
      <c r="D16" s="54"/>
      <c r="E16" s="29">
        <v>30535</v>
      </c>
      <c r="F16" s="10">
        <v>8000</v>
      </c>
      <c r="H16" s="10">
        <v>1</v>
      </c>
      <c r="I16" s="10">
        <v>20</v>
      </c>
      <c r="J16" s="40">
        <f>F16+G16+(D16*E16)</f>
        <v>8000</v>
      </c>
      <c r="K16" s="40">
        <f t="shared" si="1"/>
        <v>160000</v>
      </c>
      <c r="L16" s="11"/>
    </row>
    <row r="17" spans="1:12" ht="18" customHeight="1">
      <c r="A17" s="13"/>
      <c r="B17" s="9"/>
      <c r="C17" s="51" t="s">
        <v>20</v>
      </c>
      <c r="D17" s="54"/>
      <c r="E17" s="29">
        <v>30535</v>
      </c>
      <c r="F17" s="10"/>
      <c r="G17" s="10"/>
      <c r="H17" s="10">
        <v>1</v>
      </c>
      <c r="I17" s="10"/>
      <c r="J17" s="40">
        <f t="shared" si="0"/>
        <v>0</v>
      </c>
      <c r="K17" s="40">
        <f t="shared" si="1"/>
        <v>0</v>
      </c>
      <c r="L17" s="11"/>
    </row>
    <row r="18" spans="1:12" ht="31.5">
      <c r="A18" s="7">
        <v>3</v>
      </c>
      <c r="B18" s="8" t="s">
        <v>21</v>
      </c>
      <c r="C18" s="51"/>
      <c r="D18" s="54"/>
      <c r="E18" s="29"/>
      <c r="F18" s="10"/>
      <c r="G18" s="10"/>
      <c r="H18" s="10"/>
      <c r="I18" s="10"/>
      <c r="J18" s="40"/>
      <c r="K18" s="40"/>
      <c r="L18" s="11"/>
    </row>
    <row r="19" spans="1:12" ht="49.5" customHeight="1">
      <c r="A19" s="60" t="s">
        <v>23</v>
      </c>
      <c r="B19" s="62" t="s">
        <v>3</v>
      </c>
      <c r="C19" s="49" t="s">
        <v>47</v>
      </c>
      <c r="D19" s="54"/>
      <c r="E19" s="29"/>
      <c r="F19" s="10"/>
      <c r="G19" s="10">
        <v>6000000</v>
      </c>
      <c r="H19" s="10">
        <v>1</v>
      </c>
      <c r="I19" s="10">
        <v>45</v>
      </c>
      <c r="J19" s="40">
        <f>G19+F19+(D19*E19)</f>
        <v>6000000</v>
      </c>
      <c r="K19" s="40">
        <f>J19*I19*H19</f>
        <v>270000000</v>
      </c>
      <c r="L19" s="11"/>
    </row>
    <row r="20" spans="1:12" ht="50.25" customHeight="1">
      <c r="A20" s="61"/>
      <c r="B20" s="63"/>
      <c r="C20" s="49" t="s">
        <v>45</v>
      </c>
      <c r="D20" s="54"/>
      <c r="E20" s="29"/>
      <c r="F20" s="10"/>
      <c r="G20" s="10">
        <v>3000000</v>
      </c>
      <c r="H20" s="10">
        <v>1</v>
      </c>
      <c r="I20" s="10">
        <v>5</v>
      </c>
      <c r="J20" s="40">
        <f>G20+F20+(D20*E20)</f>
        <v>3000000</v>
      </c>
      <c r="K20" s="40">
        <f>J20*I20*H20</f>
        <v>15000000</v>
      </c>
      <c r="L20" s="11"/>
    </row>
    <row r="21" spans="1:12" ht="18" customHeight="1">
      <c r="A21" s="12" t="s">
        <v>22</v>
      </c>
      <c r="B21" s="9" t="s">
        <v>4</v>
      </c>
      <c r="D21" s="54"/>
      <c r="E21" s="29"/>
      <c r="F21" s="10"/>
      <c r="G21" s="10"/>
      <c r="H21" s="10"/>
      <c r="I21" s="10"/>
      <c r="J21" s="40"/>
      <c r="K21" s="40"/>
      <c r="L21" s="11"/>
    </row>
    <row r="22" spans="1:12" ht="57.75" customHeight="1">
      <c r="A22" s="13">
        <v>4</v>
      </c>
      <c r="B22" s="9" t="s">
        <v>32</v>
      </c>
      <c r="C22" s="51"/>
      <c r="D22" s="54">
        <v>8</v>
      </c>
      <c r="E22" s="29">
        <v>30535</v>
      </c>
      <c r="F22" s="10"/>
      <c r="G22" s="10"/>
      <c r="H22" s="10">
        <v>1</v>
      </c>
      <c r="I22" s="10">
        <v>50</v>
      </c>
      <c r="J22" s="40">
        <f>G22+F22+(D22*E22)</f>
        <v>244280</v>
      </c>
      <c r="K22" s="40">
        <f>J22*I22*H22</f>
        <v>12214000</v>
      </c>
      <c r="L22" s="11"/>
    </row>
    <row r="23" spans="1:12" ht="18" customHeight="1">
      <c r="A23" s="13">
        <v>5</v>
      </c>
      <c r="B23" s="9" t="s">
        <v>31</v>
      </c>
      <c r="C23" s="51"/>
      <c r="D23" s="54"/>
      <c r="E23" s="29"/>
      <c r="F23" s="10"/>
      <c r="G23" s="10"/>
      <c r="H23" s="10"/>
      <c r="I23" s="10"/>
      <c r="J23" s="40"/>
      <c r="K23" s="40"/>
      <c r="L23" s="11"/>
    </row>
    <row r="24" spans="1:12" ht="15.75">
      <c r="A24" s="13">
        <v>6</v>
      </c>
      <c r="B24" s="8" t="s">
        <v>9</v>
      </c>
      <c r="C24" s="51" t="s">
        <v>8</v>
      </c>
      <c r="D24" s="54">
        <v>1</v>
      </c>
      <c r="E24" s="29">
        <v>30535</v>
      </c>
      <c r="F24" s="10"/>
      <c r="G24" s="10"/>
      <c r="H24" s="10">
        <v>1</v>
      </c>
      <c r="I24" s="10">
        <v>30</v>
      </c>
      <c r="J24" s="40">
        <f t="shared" si="0"/>
        <v>30535</v>
      </c>
      <c r="K24" s="40">
        <f t="shared" si="1"/>
        <v>916050</v>
      </c>
      <c r="L24" s="11"/>
    </row>
    <row r="25" spans="1:12" ht="18" customHeight="1">
      <c r="A25" s="14"/>
      <c r="B25" s="9"/>
      <c r="C25" s="51" t="s">
        <v>34</v>
      </c>
      <c r="D25" s="54"/>
      <c r="E25" s="29">
        <v>30535</v>
      </c>
      <c r="F25" s="10">
        <v>8000</v>
      </c>
      <c r="G25" s="10"/>
      <c r="H25" s="10">
        <v>1</v>
      </c>
      <c r="I25" s="10">
        <v>20</v>
      </c>
      <c r="J25" s="40">
        <f t="shared" si="0"/>
        <v>8000</v>
      </c>
      <c r="K25" s="40">
        <f t="shared" si="1"/>
        <v>160000</v>
      </c>
      <c r="L25" s="11"/>
    </row>
    <row r="26" spans="1:12" ht="18" customHeight="1">
      <c r="A26" s="14"/>
      <c r="B26" s="9"/>
      <c r="C26" s="51" t="s">
        <v>20</v>
      </c>
      <c r="D26" s="54"/>
      <c r="E26" s="29">
        <v>30535</v>
      </c>
      <c r="F26" s="10"/>
      <c r="G26" s="10"/>
      <c r="H26" s="10">
        <v>1</v>
      </c>
      <c r="I26" s="10"/>
      <c r="J26" s="40">
        <f t="shared" si="0"/>
        <v>0</v>
      </c>
      <c r="K26" s="40">
        <f t="shared" si="1"/>
        <v>0</v>
      </c>
      <c r="L26" s="11"/>
    </row>
    <row r="27" spans="1:12" ht="18" customHeight="1">
      <c r="A27" s="15"/>
      <c r="B27" s="9"/>
      <c r="C27" s="51" t="s">
        <v>6</v>
      </c>
      <c r="D27" s="54"/>
      <c r="E27" s="29">
        <v>30535</v>
      </c>
      <c r="F27" s="10"/>
      <c r="G27" s="10"/>
      <c r="H27" s="10">
        <v>1</v>
      </c>
      <c r="I27" s="10"/>
      <c r="J27" s="40">
        <f t="shared" si="0"/>
        <v>0</v>
      </c>
      <c r="K27" s="40">
        <f t="shared" si="1"/>
        <v>0</v>
      </c>
      <c r="L27" s="11"/>
    </row>
    <row r="28" spans="1:12" ht="19.5" customHeight="1" thickBot="1">
      <c r="A28" s="16"/>
      <c r="B28" s="64" t="s">
        <v>1</v>
      </c>
      <c r="C28" s="65"/>
      <c r="D28" s="55"/>
      <c r="E28" s="17"/>
      <c r="F28" s="17">
        <f>SUM(F10:F22)</f>
        <v>24000</v>
      </c>
      <c r="G28" s="17">
        <f>SUM(G10:G22)</f>
        <v>9000000</v>
      </c>
      <c r="H28" s="18"/>
      <c r="I28" s="17"/>
      <c r="J28" s="41">
        <f>SUM(J10:J27)</f>
        <v>9673235</v>
      </c>
      <c r="K28" s="41">
        <f>SUM(K10:K27)</f>
        <v>316960350</v>
      </c>
      <c r="L28" s="19"/>
    </row>
    <row r="29" spans="1:12" ht="19.5" customHeight="1">
      <c r="A29" s="22"/>
      <c r="B29" s="23"/>
      <c r="C29" s="23"/>
      <c r="D29" s="56"/>
      <c r="E29" s="24"/>
      <c r="F29" s="24"/>
      <c r="G29" s="24"/>
      <c r="H29" s="25"/>
      <c r="I29" s="24"/>
      <c r="J29" s="24"/>
      <c r="K29" s="24"/>
      <c r="L29" s="24"/>
    </row>
    <row r="30" spans="1:12" ht="27.75" customHeight="1">
      <c r="A30" s="26" t="s">
        <v>11</v>
      </c>
      <c r="B30" s="69" t="s">
        <v>46</v>
      </c>
      <c r="C30" s="69"/>
      <c r="D30" s="69"/>
      <c r="E30" s="69"/>
      <c r="F30" s="69"/>
      <c r="G30" s="69"/>
      <c r="H30" s="69"/>
      <c r="I30" s="69"/>
      <c r="J30" s="69"/>
      <c r="K30" s="69"/>
      <c r="L30" s="69"/>
    </row>
    <row r="31" ht="19.5" customHeight="1" thickBot="1"/>
    <row r="32" spans="1:12" ht="110.25">
      <c r="A32" s="2" t="s">
        <v>0</v>
      </c>
      <c r="B32" s="3" t="s">
        <v>15</v>
      </c>
      <c r="C32" s="3" t="s">
        <v>17</v>
      </c>
      <c r="D32" s="4" t="s">
        <v>25</v>
      </c>
      <c r="E32" s="5" t="s">
        <v>26</v>
      </c>
      <c r="F32" s="6" t="s">
        <v>27</v>
      </c>
      <c r="G32" s="4" t="s">
        <v>28</v>
      </c>
      <c r="H32" s="4" t="s">
        <v>18</v>
      </c>
      <c r="I32" s="4" t="s">
        <v>16</v>
      </c>
      <c r="J32" s="4" t="s">
        <v>29</v>
      </c>
      <c r="K32" s="4" t="s">
        <v>30</v>
      </c>
      <c r="L32" s="21" t="s">
        <v>5</v>
      </c>
    </row>
    <row r="33" spans="1:12" ht="19.5" customHeight="1">
      <c r="A33" s="7">
        <v>1</v>
      </c>
      <c r="B33" s="8" t="s">
        <v>2</v>
      </c>
      <c r="C33" s="51"/>
      <c r="D33" s="53"/>
      <c r="E33" s="29"/>
      <c r="F33" s="10"/>
      <c r="G33" s="10"/>
      <c r="H33" s="10"/>
      <c r="I33" s="10"/>
      <c r="J33" s="10"/>
      <c r="K33" s="10"/>
      <c r="L33" s="11"/>
    </row>
    <row r="34" spans="1:12" ht="47.25">
      <c r="A34" s="12" t="s">
        <v>14</v>
      </c>
      <c r="B34" s="48" t="s">
        <v>37</v>
      </c>
      <c r="C34" s="49" t="s">
        <v>38</v>
      </c>
      <c r="D34" s="50">
        <v>1</v>
      </c>
      <c r="E34" s="29">
        <v>30535</v>
      </c>
      <c r="F34" s="10">
        <v>1000</v>
      </c>
      <c r="G34" s="10"/>
      <c r="H34" s="10">
        <v>1</v>
      </c>
      <c r="I34" s="10">
        <v>50</v>
      </c>
      <c r="J34" s="40">
        <f aca="true" t="shared" si="2" ref="J34:J41">G34+F34+(D34*E34)</f>
        <v>31535</v>
      </c>
      <c r="K34" s="40">
        <f aca="true" t="shared" si="3" ref="K34:K41">J34*I34*H34</f>
        <v>1576750</v>
      </c>
      <c r="L34" s="11"/>
    </row>
    <row r="35" spans="1:12" ht="31.5">
      <c r="A35" s="13">
        <v>1.2</v>
      </c>
      <c r="B35" s="48" t="s">
        <v>39</v>
      </c>
      <c r="C35" s="49" t="s">
        <v>40</v>
      </c>
      <c r="D35" s="50">
        <v>4</v>
      </c>
      <c r="E35" s="29">
        <v>30535</v>
      </c>
      <c r="F35" s="10">
        <v>4000</v>
      </c>
      <c r="G35" s="10"/>
      <c r="H35" s="10">
        <v>1</v>
      </c>
      <c r="I35" s="10">
        <v>50</v>
      </c>
      <c r="J35" s="40">
        <f t="shared" si="2"/>
        <v>126140</v>
      </c>
      <c r="K35" s="40">
        <f t="shared" si="3"/>
        <v>6307000</v>
      </c>
      <c r="L35" s="11"/>
    </row>
    <row r="36" spans="1:12" ht="78.75">
      <c r="A36" s="12">
        <v>1.3</v>
      </c>
      <c r="B36" s="48" t="s">
        <v>41</v>
      </c>
      <c r="C36" s="49" t="s">
        <v>42</v>
      </c>
      <c r="D36" s="50">
        <v>1</v>
      </c>
      <c r="E36" s="29">
        <v>30535</v>
      </c>
      <c r="F36" s="10">
        <v>2000</v>
      </c>
      <c r="G36" s="10"/>
      <c r="H36" s="10">
        <v>1</v>
      </c>
      <c r="I36" s="10">
        <v>50</v>
      </c>
      <c r="J36" s="40">
        <f t="shared" si="2"/>
        <v>32535</v>
      </c>
      <c r="K36" s="40">
        <f t="shared" si="3"/>
        <v>1626750</v>
      </c>
      <c r="L36" s="11"/>
    </row>
    <row r="37" spans="1:12" ht="19.5" customHeight="1">
      <c r="A37" s="7">
        <v>2</v>
      </c>
      <c r="B37" s="8" t="s">
        <v>7</v>
      </c>
      <c r="C37" s="51" t="s">
        <v>8</v>
      </c>
      <c r="D37" s="54">
        <v>1</v>
      </c>
      <c r="E37" s="29">
        <v>30535</v>
      </c>
      <c r="F37" s="10"/>
      <c r="G37" s="10"/>
      <c r="H37" s="10">
        <v>1</v>
      </c>
      <c r="I37" s="10">
        <v>30</v>
      </c>
      <c r="J37" s="40">
        <f t="shared" si="2"/>
        <v>30535</v>
      </c>
      <c r="K37" s="40">
        <f t="shared" si="3"/>
        <v>916050</v>
      </c>
      <c r="L37" s="11"/>
    </row>
    <row r="38" spans="1:12" ht="19.5" customHeight="1">
      <c r="A38" s="13"/>
      <c r="B38" s="9"/>
      <c r="C38" s="51" t="s">
        <v>19</v>
      </c>
      <c r="D38" s="54"/>
      <c r="E38" s="29">
        <v>30535</v>
      </c>
      <c r="F38" s="10">
        <v>8000</v>
      </c>
      <c r="G38" s="10"/>
      <c r="H38" s="10">
        <v>1</v>
      </c>
      <c r="I38" s="10">
        <v>20</v>
      </c>
      <c r="J38" s="40">
        <f t="shared" si="2"/>
        <v>8000</v>
      </c>
      <c r="K38" s="40">
        <f t="shared" si="3"/>
        <v>160000</v>
      </c>
      <c r="L38" s="11"/>
    </row>
    <row r="39" spans="1:12" ht="19.5" customHeight="1">
      <c r="A39" s="13"/>
      <c r="B39" s="9"/>
      <c r="C39" s="51" t="s">
        <v>20</v>
      </c>
      <c r="D39" s="54"/>
      <c r="E39" s="29">
        <v>30535</v>
      </c>
      <c r="F39" s="10"/>
      <c r="G39" s="10"/>
      <c r="H39" s="10">
        <v>1</v>
      </c>
      <c r="I39" s="10"/>
      <c r="J39" s="40">
        <f t="shared" si="2"/>
        <v>0</v>
      </c>
      <c r="K39" s="40">
        <f t="shared" si="3"/>
        <v>0</v>
      </c>
      <c r="L39" s="11"/>
    </row>
    <row r="40" spans="1:12" ht="31.5">
      <c r="A40" s="7">
        <v>3</v>
      </c>
      <c r="B40" s="8" t="s">
        <v>21</v>
      </c>
      <c r="C40" s="51"/>
      <c r="D40" s="54"/>
      <c r="E40" s="29"/>
      <c r="F40" s="10"/>
      <c r="G40" s="10"/>
      <c r="H40" s="10"/>
      <c r="I40" s="10"/>
      <c r="J40" s="40"/>
      <c r="K40" s="40"/>
      <c r="L40" s="11"/>
    </row>
    <row r="41" spans="1:12" ht="47.25">
      <c r="A41" s="60" t="s">
        <v>23</v>
      </c>
      <c r="B41" s="62" t="s">
        <v>3</v>
      </c>
      <c r="C41" s="49" t="s">
        <v>47</v>
      </c>
      <c r="D41" s="54"/>
      <c r="E41" s="29"/>
      <c r="F41" s="10"/>
      <c r="G41" s="10">
        <v>6000000</v>
      </c>
      <c r="H41" s="10">
        <v>1</v>
      </c>
      <c r="I41" s="10">
        <v>45</v>
      </c>
      <c r="J41" s="40">
        <f t="shared" si="2"/>
        <v>6000000</v>
      </c>
      <c r="K41" s="40">
        <f t="shared" si="3"/>
        <v>270000000</v>
      </c>
      <c r="L41" s="11"/>
    </row>
    <row r="42" spans="1:12" ht="47.25">
      <c r="A42" s="61"/>
      <c r="B42" s="63"/>
      <c r="C42" s="49" t="s">
        <v>45</v>
      </c>
      <c r="D42" s="54"/>
      <c r="E42" s="29"/>
      <c r="F42" s="10"/>
      <c r="G42" s="10">
        <v>3000000</v>
      </c>
      <c r="H42" s="10">
        <v>1</v>
      </c>
      <c r="I42" s="10">
        <v>5</v>
      </c>
      <c r="J42" s="40">
        <f>G42+F42+(D42*E42)</f>
        <v>3000000</v>
      </c>
      <c r="K42" s="40">
        <f>J42*I42*H42</f>
        <v>15000000</v>
      </c>
      <c r="L42" s="11"/>
    </row>
    <row r="43" spans="1:12" ht="19.5" customHeight="1">
      <c r="A43" s="12" t="s">
        <v>22</v>
      </c>
      <c r="B43" s="9" t="s">
        <v>4</v>
      </c>
      <c r="C43" s="51"/>
      <c r="D43" s="54"/>
      <c r="E43" s="29"/>
      <c r="F43" s="10"/>
      <c r="G43" s="10"/>
      <c r="H43" s="10"/>
      <c r="I43" s="10"/>
      <c r="J43" s="40"/>
      <c r="K43" s="40"/>
      <c r="L43" s="11"/>
    </row>
    <row r="44" spans="1:12" ht="63">
      <c r="A44" s="7">
        <v>4</v>
      </c>
      <c r="B44" s="9" t="s">
        <v>32</v>
      </c>
      <c r="C44" s="51"/>
      <c r="D44" s="54">
        <v>8</v>
      </c>
      <c r="E44" s="29">
        <v>30535</v>
      </c>
      <c r="F44" s="10"/>
      <c r="G44" s="10"/>
      <c r="H44" s="10">
        <v>1</v>
      </c>
      <c r="I44" s="10">
        <v>50</v>
      </c>
      <c r="J44" s="40">
        <f>G44+F44+(D44*E44)</f>
        <v>244280</v>
      </c>
      <c r="K44" s="40">
        <f>J44*I44*H44</f>
        <v>12214000</v>
      </c>
      <c r="L44" s="11"/>
    </row>
    <row r="45" spans="1:12" ht="19.5" customHeight="1">
      <c r="A45" s="7">
        <v>5</v>
      </c>
      <c r="B45" s="9" t="s">
        <v>31</v>
      </c>
      <c r="C45" s="51"/>
      <c r="D45" s="54"/>
      <c r="E45" s="29"/>
      <c r="F45" s="10"/>
      <c r="G45" s="10"/>
      <c r="H45" s="10"/>
      <c r="I45" s="10"/>
      <c r="J45" s="40"/>
      <c r="K45" s="40"/>
      <c r="L45" s="11"/>
    </row>
    <row r="46" spans="1:12" ht="19.5" customHeight="1">
      <c r="A46" s="7">
        <v>6</v>
      </c>
      <c r="B46" s="8" t="s">
        <v>9</v>
      </c>
      <c r="C46" s="51" t="s">
        <v>8</v>
      </c>
      <c r="D46" s="54">
        <v>1</v>
      </c>
      <c r="E46" s="29">
        <v>30535</v>
      </c>
      <c r="F46" s="10"/>
      <c r="G46" s="10"/>
      <c r="H46" s="10">
        <v>1</v>
      </c>
      <c r="I46" s="10">
        <v>50</v>
      </c>
      <c r="J46" s="40">
        <f>G46+F46+(D46*E46)</f>
        <v>30535</v>
      </c>
      <c r="K46" s="40">
        <f>J46*I46*H46</f>
        <v>1526750</v>
      </c>
      <c r="L46" s="11"/>
    </row>
    <row r="47" spans="1:12" ht="19.5" customHeight="1">
      <c r="A47" s="14"/>
      <c r="B47" s="9"/>
      <c r="C47" s="51" t="s">
        <v>19</v>
      </c>
      <c r="D47" s="54"/>
      <c r="E47" s="29">
        <v>30535</v>
      </c>
      <c r="F47" s="10">
        <v>8000</v>
      </c>
      <c r="G47" s="10"/>
      <c r="H47" s="10">
        <v>1</v>
      </c>
      <c r="I47" s="10">
        <v>50</v>
      </c>
      <c r="J47" s="40">
        <f>G47+F47+(D47*E47)</f>
        <v>8000</v>
      </c>
      <c r="K47" s="40">
        <f>J47*I47*H47</f>
        <v>400000</v>
      </c>
      <c r="L47" s="11"/>
    </row>
    <row r="48" spans="1:12" ht="19.5" customHeight="1">
      <c r="A48" s="14"/>
      <c r="B48" s="9"/>
      <c r="C48" s="51" t="s">
        <v>20</v>
      </c>
      <c r="D48" s="54"/>
      <c r="E48" s="29">
        <v>30535</v>
      </c>
      <c r="F48" s="10"/>
      <c r="G48" s="10"/>
      <c r="H48" s="10">
        <v>1</v>
      </c>
      <c r="I48" s="10">
        <v>50</v>
      </c>
      <c r="J48" s="40">
        <f>G48+F48+(D48*E48)</f>
        <v>0</v>
      </c>
      <c r="K48" s="40">
        <f>J48*I48*H48</f>
        <v>0</v>
      </c>
      <c r="L48" s="11"/>
    </row>
    <row r="49" spans="1:12" ht="19.5" customHeight="1">
      <c r="A49" s="15"/>
      <c r="B49" s="9"/>
      <c r="C49" s="51" t="s">
        <v>6</v>
      </c>
      <c r="D49" s="54"/>
      <c r="E49" s="29">
        <v>30535</v>
      </c>
      <c r="F49" s="10"/>
      <c r="G49" s="10"/>
      <c r="H49" s="10">
        <v>1</v>
      </c>
      <c r="I49" s="10">
        <v>50</v>
      </c>
      <c r="J49" s="40">
        <f>G49+F49+(D49*E49)</f>
        <v>0</v>
      </c>
      <c r="K49" s="40">
        <f>J49*I49*H49</f>
        <v>0</v>
      </c>
      <c r="L49" s="11"/>
    </row>
    <row r="50" spans="1:12" ht="19.5" customHeight="1" thickBot="1">
      <c r="A50" s="16"/>
      <c r="B50" s="64" t="s">
        <v>1</v>
      </c>
      <c r="C50" s="65"/>
      <c r="D50" s="55"/>
      <c r="E50" s="17"/>
      <c r="F50" s="17">
        <f>SUM(F33:F44)</f>
        <v>15000</v>
      </c>
      <c r="G50" s="17">
        <f>SUM(G33:G44)</f>
        <v>9000000</v>
      </c>
      <c r="H50" s="18"/>
      <c r="I50" s="17"/>
      <c r="J50" s="41">
        <f>SUM(J33:J49)</f>
        <v>9511560</v>
      </c>
      <c r="K50" s="41">
        <f>SUM(K33:K49)</f>
        <v>309727300</v>
      </c>
      <c r="L50" s="19"/>
    </row>
    <row r="51" spans="1:12" ht="1.5" customHeight="1">
      <c r="A51" s="22"/>
      <c r="B51" s="23"/>
      <c r="C51" s="23"/>
      <c r="D51" s="56"/>
      <c r="E51" s="24"/>
      <c r="F51" s="24"/>
      <c r="G51" s="24"/>
      <c r="H51" s="25"/>
      <c r="I51" s="24"/>
      <c r="J51" s="24"/>
      <c r="K51" s="24"/>
      <c r="L51" s="24"/>
    </row>
    <row r="52" spans="1:12" ht="19.5" customHeight="1">
      <c r="A52" s="22"/>
      <c r="B52" s="23"/>
      <c r="C52" s="23"/>
      <c r="D52" s="56"/>
      <c r="E52" s="24"/>
      <c r="F52" s="24"/>
      <c r="G52" s="24"/>
      <c r="H52" s="25"/>
      <c r="I52" s="24"/>
      <c r="J52" s="24"/>
      <c r="K52" s="24"/>
      <c r="L52" s="24"/>
    </row>
    <row r="53" spans="1:12" ht="19.5" customHeight="1">
      <c r="A53" s="22"/>
      <c r="B53" s="23"/>
      <c r="C53" s="23"/>
      <c r="D53" s="56"/>
      <c r="E53" s="24"/>
      <c r="F53" s="24"/>
      <c r="G53" s="24"/>
      <c r="H53" s="25"/>
      <c r="I53" s="24"/>
      <c r="J53" s="24"/>
      <c r="K53" s="24"/>
      <c r="L53" s="24"/>
    </row>
    <row r="54" spans="1:12" ht="19.5" customHeight="1">
      <c r="A54" s="22"/>
      <c r="B54" s="23"/>
      <c r="C54" s="23"/>
      <c r="D54" s="56"/>
      <c r="E54" s="24"/>
      <c r="F54" s="24"/>
      <c r="G54" s="24"/>
      <c r="H54" s="25"/>
      <c r="I54" s="24"/>
      <c r="J54" s="24"/>
      <c r="K54" s="24"/>
      <c r="L54" s="24"/>
    </row>
    <row r="55" spans="1:12" ht="19.5" customHeight="1">
      <c r="A55" s="22"/>
      <c r="B55" s="23"/>
      <c r="C55" s="23"/>
      <c r="D55" s="56"/>
      <c r="E55" s="24"/>
      <c r="F55" s="24"/>
      <c r="G55" s="24"/>
      <c r="H55" s="25"/>
      <c r="I55" s="24"/>
      <c r="J55" s="24"/>
      <c r="K55" s="24"/>
      <c r="L55" s="24"/>
    </row>
    <row r="56" spans="1:12" ht="19.5" customHeight="1">
      <c r="A56" s="22"/>
      <c r="B56" s="23"/>
      <c r="C56" s="23"/>
      <c r="D56" s="56"/>
      <c r="E56" s="24"/>
      <c r="F56" s="24"/>
      <c r="G56" s="24"/>
      <c r="H56" s="25"/>
      <c r="I56" s="24"/>
      <c r="J56" s="24"/>
      <c r="K56" s="24"/>
      <c r="L56" s="24"/>
    </row>
    <row r="57" spans="1:12" ht="19.5" customHeight="1">
      <c r="A57" s="22"/>
      <c r="B57" s="23"/>
      <c r="C57" s="23"/>
      <c r="D57" s="56"/>
      <c r="E57" s="24"/>
      <c r="F57" s="24"/>
      <c r="G57" s="24"/>
      <c r="H57" s="25"/>
      <c r="I57" s="24"/>
      <c r="J57" s="24"/>
      <c r="K57" s="24"/>
      <c r="L57" s="24"/>
    </row>
    <row r="58" spans="1:12" ht="19.5" customHeight="1">
      <c r="A58" s="22"/>
      <c r="B58" s="23"/>
      <c r="C58" s="23"/>
      <c r="D58" s="56"/>
      <c r="E58" s="24"/>
      <c r="F58" s="24"/>
      <c r="G58" s="24"/>
      <c r="H58" s="25"/>
      <c r="I58" s="24"/>
      <c r="J58" s="24"/>
      <c r="K58" s="24"/>
      <c r="L58" s="24"/>
    </row>
    <row r="59" spans="1:12" ht="19.5" customHeight="1">
      <c r="A59" s="22"/>
      <c r="B59" s="23"/>
      <c r="C59" s="23"/>
      <c r="D59" s="56"/>
      <c r="E59" s="24"/>
      <c r="F59" s="24"/>
      <c r="G59" s="24"/>
      <c r="H59" s="25"/>
      <c r="I59" s="24"/>
      <c r="J59" s="24"/>
      <c r="K59" s="24"/>
      <c r="L59" s="24"/>
    </row>
    <row r="60" spans="1:12" ht="19.5" customHeight="1">
      <c r="A60" s="22"/>
      <c r="B60" s="23"/>
      <c r="C60" s="23"/>
      <c r="D60" s="56"/>
      <c r="E60" s="24"/>
      <c r="F60" s="24"/>
      <c r="G60" s="24"/>
      <c r="H60" s="25"/>
      <c r="I60" s="24"/>
      <c r="J60" s="24"/>
      <c r="K60" s="24"/>
      <c r="L60" s="24"/>
    </row>
    <row r="61" spans="1:12" ht="19.5" customHeight="1">
      <c r="A61" s="22"/>
      <c r="B61" s="23"/>
      <c r="C61" s="23"/>
      <c r="D61" s="56"/>
      <c r="E61" s="24"/>
      <c r="F61" s="24"/>
      <c r="G61" s="24"/>
      <c r="H61" s="25"/>
      <c r="I61" s="24"/>
      <c r="J61" s="24"/>
      <c r="K61" s="24"/>
      <c r="L61" s="24"/>
    </row>
    <row r="62" spans="1:12" ht="19.5" customHeight="1">
      <c r="A62" s="22"/>
      <c r="B62" s="23"/>
      <c r="C62" s="23"/>
      <c r="D62" s="56"/>
      <c r="E62" s="24"/>
      <c r="F62" s="24"/>
      <c r="G62" s="24"/>
      <c r="H62" s="25"/>
      <c r="I62" s="24"/>
      <c r="J62" s="24"/>
      <c r="K62" s="24"/>
      <c r="L62" s="24"/>
    </row>
    <row r="63" spans="1:12" ht="19.5" customHeight="1">
      <c r="A63" s="22"/>
      <c r="B63" s="23"/>
      <c r="C63" s="23"/>
      <c r="D63" s="56"/>
      <c r="E63" s="24"/>
      <c r="F63" s="24"/>
      <c r="G63" s="24"/>
      <c r="H63" s="25"/>
      <c r="I63" s="24"/>
      <c r="J63" s="24"/>
      <c r="K63" s="24"/>
      <c r="L63" s="24"/>
    </row>
    <row r="64" spans="1:12" ht="29.25" customHeight="1">
      <c r="A64" s="26" t="s">
        <v>13</v>
      </c>
      <c r="B64" s="69" t="s">
        <v>24</v>
      </c>
      <c r="C64" s="69"/>
      <c r="D64" s="69"/>
      <c r="E64" s="69"/>
      <c r="F64" s="69"/>
      <c r="G64" s="69"/>
      <c r="H64" s="69"/>
      <c r="I64" s="69"/>
      <c r="J64" s="69"/>
      <c r="K64" s="69"/>
      <c r="L64" s="69"/>
    </row>
    <row r="65" spans="1:12" s="20" customFormat="1" ht="15.75">
      <c r="A65" s="33"/>
      <c r="B65" s="33"/>
      <c r="C65" s="57"/>
      <c r="D65" s="57"/>
      <c r="E65" s="33"/>
      <c r="F65" s="33"/>
      <c r="G65" s="33"/>
      <c r="H65" s="33"/>
      <c r="I65" s="33"/>
      <c r="J65" s="33"/>
      <c r="K65" s="33"/>
      <c r="L65" s="33"/>
    </row>
    <row r="66" spans="1:12" s="20" customFormat="1" ht="15.75">
      <c r="A66" s="33"/>
      <c r="B66" s="33"/>
      <c r="C66" s="57"/>
      <c r="D66" s="57"/>
      <c r="E66" s="33"/>
      <c r="F66" s="33"/>
      <c r="G66" s="33"/>
      <c r="H66" s="33"/>
      <c r="I66" s="33"/>
      <c r="J66" s="33"/>
      <c r="K66" s="33"/>
      <c r="L66" s="33"/>
    </row>
    <row r="67" spans="1:12" s="20" customFormat="1" ht="15.75">
      <c r="A67" s="33"/>
      <c r="B67" s="33"/>
      <c r="C67" s="57"/>
      <c r="D67" s="57"/>
      <c r="E67" s="33"/>
      <c r="F67" s="33"/>
      <c r="G67" s="33"/>
      <c r="H67" s="33"/>
      <c r="I67" s="33"/>
      <c r="J67" s="33"/>
      <c r="K67" s="33"/>
      <c r="L67" s="33"/>
    </row>
    <row r="68" spans="1:12" s="20" customFormat="1" ht="15.75">
      <c r="A68" s="33"/>
      <c r="B68" s="33"/>
      <c r="C68" s="57"/>
      <c r="D68" s="57"/>
      <c r="E68" s="33"/>
      <c r="F68" s="33"/>
      <c r="G68" s="33"/>
      <c r="H68" s="33"/>
      <c r="I68" s="33"/>
      <c r="J68" s="33"/>
      <c r="K68" s="33"/>
      <c r="L68" s="33"/>
    </row>
    <row r="69" spans="1:12" s="20" customFormat="1" ht="15.75">
      <c r="A69" s="33"/>
      <c r="B69" s="33"/>
      <c r="C69" s="57"/>
      <c r="D69" s="57"/>
      <c r="E69" s="33"/>
      <c r="F69" s="33"/>
      <c r="G69" s="33"/>
      <c r="H69" s="33"/>
      <c r="I69" s="33"/>
      <c r="J69" s="33"/>
      <c r="K69" s="33"/>
      <c r="L69" s="33"/>
    </row>
    <row r="70" spans="1:12" s="20" customFormat="1" ht="15.75">
      <c r="A70" s="33"/>
      <c r="B70" s="33"/>
      <c r="C70" s="57"/>
      <c r="D70" s="57"/>
      <c r="E70" s="33"/>
      <c r="F70" s="33"/>
      <c r="G70" s="33"/>
      <c r="H70" s="33"/>
      <c r="I70" s="33"/>
      <c r="J70" s="33"/>
      <c r="K70" s="33"/>
      <c r="L70" s="33"/>
    </row>
    <row r="71" spans="1:12" s="20" customFormat="1" ht="15.75">
      <c r="A71" s="33"/>
      <c r="B71" s="33"/>
      <c r="C71" s="57"/>
      <c r="D71" s="57"/>
      <c r="E71" s="33"/>
      <c r="F71" s="33"/>
      <c r="G71" s="33"/>
      <c r="H71" s="33"/>
      <c r="I71" s="33"/>
      <c r="J71" s="33"/>
      <c r="K71" s="33"/>
      <c r="L71" s="33"/>
    </row>
    <row r="72" spans="1:12" s="20" customFormat="1" ht="15.75">
      <c r="A72" s="33"/>
      <c r="B72" s="33"/>
      <c r="C72" s="57"/>
      <c r="D72" s="57"/>
      <c r="E72" s="33"/>
      <c r="F72" s="33"/>
      <c r="G72" s="33"/>
      <c r="H72" s="33"/>
      <c r="I72" s="33"/>
      <c r="J72" s="33"/>
      <c r="K72" s="33"/>
      <c r="L72" s="33"/>
    </row>
    <row r="73" spans="1:12" s="20" customFormat="1" ht="15.75">
      <c r="A73" s="33"/>
      <c r="B73" s="33"/>
      <c r="C73" s="57"/>
      <c r="D73" s="57"/>
      <c r="E73" s="33"/>
      <c r="F73" s="33"/>
      <c r="G73" s="33"/>
      <c r="H73" s="33"/>
      <c r="I73" s="33"/>
      <c r="J73" s="33"/>
      <c r="K73" s="33"/>
      <c r="L73" s="33"/>
    </row>
    <row r="74" spans="1:12" s="20" customFormat="1" ht="15.75">
      <c r="A74" s="33"/>
      <c r="B74" s="33"/>
      <c r="C74" s="57"/>
      <c r="D74" s="57"/>
      <c r="E74" s="33"/>
      <c r="F74" s="33"/>
      <c r="G74" s="33"/>
      <c r="H74" s="33"/>
      <c r="I74" s="33"/>
      <c r="J74" s="33"/>
      <c r="K74" s="33"/>
      <c r="L74" s="33"/>
    </row>
    <row r="75" spans="1:12" s="20" customFormat="1" ht="15.75">
      <c r="A75" s="33"/>
      <c r="B75" s="33"/>
      <c r="C75" s="57"/>
      <c r="D75" s="57"/>
      <c r="E75" s="33"/>
      <c r="F75" s="33"/>
      <c r="G75" s="33"/>
      <c r="H75" s="33"/>
      <c r="I75" s="33"/>
      <c r="J75" s="33"/>
      <c r="K75" s="33"/>
      <c r="L75" s="33"/>
    </row>
    <row r="76" spans="1:12" s="20" customFormat="1" ht="15.75">
      <c r="A76" s="33"/>
      <c r="B76" s="33"/>
      <c r="C76" s="57"/>
      <c r="D76" s="57"/>
      <c r="E76" s="33"/>
      <c r="F76" s="33"/>
      <c r="G76" s="33"/>
      <c r="H76" s="33"/>
      <c r="I76" s="33"/>
      <c r="J76" s="33"/>
      <c r="K76" s="33"/>
      <c r="L76" s="33"/>
    </row>
    <row r="77" spans="1:12" s="20" customFormat="1" ht="15.75">
      <c r="A77" s="33"/>
      <c r="B77" s="33"/>
      <c r="C77" s="57"/>
      <c r="D77" s="57"/>
      <c r="E77" s="33"/>
      <c r="F77" s="33"/>
      <c r="G77" s="33"/>
      <c r="H77" s="33"/>
      <c r="I77" s="33"/>
      <c r="J77" s="33"/>
      <c r="K77" s="33"/>
      <c r="L77" s="33"/>
    </row>
    <row r="78" spans="1:12" s="20" customFormat="1" ht="15.75">
      <c r="A78" s="33"/>
      <c r="B78" s="33"/>
      <c r="C78" s="57"/>
      <c r="D78" s="57"/>
      <c r="E78" s="33"/>
      <c r="F78" s="33"/>
      <c r="G78" s="33"/>
      <c r="H78" s="33"/>
      <c r="I78" s="33"/>
      <c r="J78" s="33"/>
      <c r="K78" s="33"/>
      <c r="L78" s="33"/>
    </row>
    <row r="79" spans="1:12" s="20" customFormat="1" ht="15.75">
      <c r="A79" s="33"/>
      <c r="B79" s="33"/>
      <c r="C79" s="57"/>
      <c r="D79" s="57"/>
      <c r="E79" s="33"/>
      <c r="F79" s="33"/>
      <c r="G79" s="33"/>
      <c r="H79" s="33"/>
      <c r="I79" s="33"/>
      <c r="J79" s="33"/>
      <c r="K79" s="33"/>
      <c r="L79" s="33"/>
    </row>
    <row r="80" spans="1:12" s="20" customFormat="1" ht="15.75">
      <c r="A80" s="33"/>
      <c r="B80" s="33"/>
      <c r="C80" s="57"/>
      <c r="D80" s="57"/>
      <c r="E80" s="33"/>
      <c r="F80" s="33"/>
      <c r="G80" s="33"/>
      <c r="H80" s="33"/>
      <c r="I80" s="33"/>
      <c r="J80" s="33"/>
      <c r="K80" s="33"/>
      <c r="L80" s="33"/>
    </row>
    <row r="81" spans="1:12" s="20" customFormat="1" ht="15.75">
      <c r="A81" s="33"/>
      <c r="B81" s="33"/>
      <c r="C81" s="57"/>
      <c r="D81" s="57"/>
      <c r="E81" s="33"/>
      <c r="F81" s="33"/>
      <c r="G81" s="33"/>
      <c r="H81" s="33"/>
      <c r="I81" s="33"/>
      <c r="J81" s="33"/>
      <c r="K81" s="33"/>
      <c r="L81" s="33"/>
    </row>
    <row r="82" spans="1:12" s="20" customFormat="1" ht="15.75">
      <c r="A82" s="33"/>
      <c r="B82" s="33"/>
      <c r="C82" s="57"/>
      <c r="D82" s="57"/>
      <c r="E82" s="33"/>
      <c r="F82" s="33"/>
      <c r="G82" s="33"/>
      <c r="H82" s="33"/>
      <c r="I82" s="33"/>
      <c r="J82" s="33"/>
      <c r="K82" s="34"/>
      <c r="L82" s="34"/>
    </row>
    <row r="83" spans="1:12" s="20" customFormat="1" ht="15.75">
      <c r="A83" s="33"/>
      <c r="B83" s="33"/>
      <c r="C83" s="57"/>
      <c r="D83" s="57"/>
      <c r="E83" s="33"/>
      <c r="F83" s="33"/>
      <c r="G83" s="33"/>
      <c r="H83" s="33"/>
      <c r="I83" s="33"/>
      <c r="J83" s="33"/>
      <c r="K83" s="34"/>
      <c r="L83" s="34"/>
    </row>
    <row r="84" spans="1:12" s="20" customFormat="1" ht="15.75">
      <c r="A84" s="33"/>
      <c r="B84" s="33"/>
      <c r="C84" s="57"/>
      <c r="D84" s="57"/>
      <c r="E84" s="33"/>
      <c r="F84" s="33"/>
      <c r="G84" s="33"/>
      <c r="H84" s="33"/>
      <c r="I84" s="33"/>
      <c r="J84" s="33"/>
      <c r="K84" s="34"/>
      <c r="L84" s="34"/>
    </row>
    <row r="85" spans="1:12" s="20" customFormat="1" ht="15.75">
      <c r="A85" s="33"/>
      <c r="B85" s="33"/>
      <c r="C85" s="57"/>
      <c r="D85" s="57"/>
      <c r="E85" s="33"/>
      <c r="F85" s="33"/>
      <c r="G85" s="33"/>
      <c r="H85" s="33"/>
      <c r="I85" s="33"/>
      <c r="J85" s="33"/>
      <c r="K85" s="34"/>
      <c r="L85" s="34"/>
    </row>
    <row r="86" spans="1:12" s="20" customFormat="1" ht="15.75">
      <c r="A86" s="33"/>
      <c r="B86" s="33"/>
      <c r="C86" s="57"/>
      <c r="D86" s="57"/>
      <c r="E86" s="33"/>
      <c r="F86" s="33"/>
      <c r="G86" s="33"/>
      <c r="H86" s="33"/>
      <c r="I86" s="33"/>
      <c r="J86" s="33"/>
      <c r="K86" s="34"/>
      <c r="L86" s="34"/>
    </row>
    <row r="87" spans="1:12" s="20" customFormat="1" ht="15.75">
      <c r="A87" s="33"/>
      <c r="B87" s="33"/>
      <c r="C87" s="57"/>
      <c r="D87" s="57"/>
      <c r="E87" s="33"/>
      <c r="F87" s="33"/>
      <c r="G87" s="33"/>
      <c r="H87" s="33"/>
      <c r="I87" s="33"/>
      <c r="J87" s="33"/>
      <c r="K87" s="34"/>
      <c r="L87" s="34"/>
    </row>
    <row r="88" spans="1:12" s="20" customFormat="1" ht="15.75">
      <c r="A88" s="33"/>
      <c r="B88" s="33"/>
      <c r="C88" s="57"/>
      <c r="D88" s="57"/>
      <c r="E88" s="33"/>
      <c r="F88" s="33"/>
      <c r="G88" s="33"/>
      <c r="H88" s="33"/>
      <c r="I88" s="33"/>
      <c r="J88" s="33"/>
      <c r="K88" s="34"/>
      <c r="L88" s="34"/>
    </row>
    <row r="89" spans="1:12" s="20" customFormat="1" ht="15.75">
      <c r="A89" s="33"/>
      <c r="B89" s="33"/>
      <c r="C89" s="57"/>
      <c r="D89" s="57"/>
      <c r="E89" s="33"/>
      <c r="F89" s="33"/>
      <c r="G89" s="33"/>
      <c r="H89" s="33"/>
      <c r="I89" s="33"/>
      <c r="J89" s="33"/>
      <c r="K89" s="34"/>
      <c r="L89" s="34"/>
    </row>
    <row r="90" spans="1:12" s="20" customFormat="1" ht="15.75">
      <c r="A90" s="33"/>
      <c r="B90" s="33"/>
      <c r="C90" s="57"/>
      <c r="D90" s="57"/>
      <c r="E90" s="33"/>
      <c r="F90" s="33"/>
      <c r="G90" s="33"/>
      <c r="H90" s="33"/>
      <c r="I90" s="33"/>
      <c r="J90" s="33"/>
      <c r="K90" s="34"/>
      <c r="L90" s="34"/>
    </row>
    <row r="91" spans="1:12" s="20" customFormat="1" ht="15.75">
      <c r="A91" s="33"/>
      <c r="B91" s="33"/>
      <c r="C91" s="57"/>
      <c r="D91" s="57"/>
      <c r="E91" s="33"/>
      <c r="F91" s="33"/>
      <c r="G91" s="33"/>
      <c r="H91" s="33"/>
      <c r="I91" s="33"/>
      <c r="J91" s="33"/>
      <c r="K91" s="42"/>
      <c r="L91" s="42"/>
    </row>
    <row r="92" spans="1:12" s="20" customFormat="1" ht="15.75">
      <c r="A92" s="33"/>
      <c r="B92" s="33"/>
      <c r="C92" s="57"/>
      <c r="D92" s="57"/>
      <c r="E92" s="33"/>
      <c r="F92" s="33"/>
      <c r="G92" s="33"/>
      <c r="H92" s="33"/>
      <c r="I92" s="33"/>
      <c r="J92" s="33"/>
      <c r="K92" s="43">
        <f>$K$28</f>
        <v>316960350</v>
      </c>
      <c r="L92" s="42"/>
    </row>
    <row r="93" spans="1:12" s="20" customFormat="1" ht="15.75">
      <c r="A93" s="33"/>
      <c r="B93" s="33"/>
      <c r="C93" s="57"/>
      <c r="D93" s="57"/>
      <c r="E93" s="33"/>
      <c r="F93" s="33"/>
      <c r="G93" s="33"/>
      <c r="H93" s="33"/>
      <c r="I93" s="33"/>
      <c r="J93" s="33"/>
      <c r="K93" s="43">
        <f>$K$50</f>
        <v>309727300</v>
      </c>
      <c r="L93" s="44"/>
    </row>
    <row r="94" spans="1:12" s="20" customFormat="1" ht="15.75">
      <c r="A94" s="33"/>
      <c r="B94" s="33"/>
      <c r="C94" s="57"/>
      <c r="D94" s="57"/>
      <c r="E94" s="33"/>
      <c r="F94" s="33"/>
      <c r="G94" s="33"/>
      <c r="H94" s="33"/>
      <c r="I94" s="33"/>
      <c r="J94" s="33"/>
      <c r="K94" s="43">
        <f>K92-K93</f>
        <v>7233050</v>
      </c>
      <c r="L94" s="44">
        <f>K94/K92*100%</f>
        <v>0.02282004673455213</v>
      </c>
    </row>
    <row r="95" spans="1:12" s="20" customFormat="1" ht="15.75">
      <c r="A95" s="33"/>
      <c r="B95" s="33"/>
      <c r="C95" s="57"/>
      <c r="D95" s="57"/>
      <c r="E95" s="33"/>
      <c r="F95" s="33"/>
      <c r="G95" s="33"/>
      <c r="H95" s="33"/>
      <c r="I95" s="33"/>
      <c r="J95" s="33"/>
      <c r="K95" s="42"/>
      <c r="L95" s="44">
        <f>K93/K92*100%</f>
        <v>0.9771799532654478</v>
      </c>
    </row>
    <row r="96" spans="1:12" s="20" customFormat="1" ht="15.75">
      <c r="A96" s="33"/>
      <c r="B96" s="35"/>
      <c r="C96" s="57"/>
      <c r="D96" s="57"/>
      <c r="E96" s="33"/>
      <c r="F96" s="33"/>
      <c r="G96" s="33"/>
      <c r="H96" s="33"/>
      <c r="I96" s="33"/>
      <c r="J96" s="33"/>
      <c r="K96" s="36"/>
      <c r="L96" s="36"/>
    </row>
    <row r="97" spans="2:6" ht="19.5" customHeight="1">
      <c r="B97" s="37"/>
      <c r="C97" s="58"/>
      <c r="D97" s="58"/>
      <c r="E97" s="38"/>
      <c r="F97" s="38"/>
    </row>
  </sheetData>
  <sheetProtection selectLockedCells="1" selectUnlockedCells="1"/>
  <mergeCells count="13">
    <mergeCell ref="I1:K2"/>
    <mergeCell ref="B1:C2"/>
    <mergeCell ref="B30:L30"/>
    <mergeCell ref="B64:L64"/>
    <mergeCell ref="B4:K4"/>
    <mergeCell ref="B6:K6"/>
    <mergeCell ref="B7:K7"/>
    <mergeCell ref="A19:A20"/>
    <mergeCell ref="B19:B20"/>
    <mergeCell ref="A41:A42"/>
    <mergeCell ref="B41:B42"/>
    <mergeCell ref="B28:C28"/>
    <mergeCell ref="B50:C50"/>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admin</cp:lastModifiedBy>
  <cp:lastPrinted>2022-07-12T04:23:37Z</cp:lastPrinted>
  <dcterms:created xsi:type="dcterms:W3CDTF">2009-12-17T01:25:31Z</dcterms:created>
  <dcterms:modified xsi:type="dcterms:W3CDTF">2022-07-12T10:39:03Z</dcterms:modified>
  <cp:category/>
  <cp:version/>
  <cp:contentType/>
  <cp:contentStatus/>
</cp:coreProperties>
</file>