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stP 1a" sheetId="1" r:id="rId1"/>
    <sheet name="stp 1b" sheetId="2" r:id="rId2"/>
  </sheets>
  <externalReferences>
    <externalReference r:id="rId5"/>
  </externalReferences>
  <definedNames>
    <definedName name="_xlnm.Print_Titles" localSheetId="0">'stP 1a'!$7:$11</definedName>
    <definedName name="_xlnm.Print_Titles" localSheetId="1">'stp 1b'!$7:$11</definedName>
  </definedNames>
  <calcPr fullCalcOnLoad="1"/>
</workbook>
</file>

<file path=xl/sharedStrings.xml><?xml version="1.0" encoding="utf-8"?>
<sst xmlns="http://schemas.openxmlformats.org/spreadsheetml/2006/main" count="231" uniqueCount="125">
  <si>
    <t xml:space="preserve">THẨM ĐỊNH VBQPPL </t>
  </si>
  <si>
    <t>KIỂM TRA VBQPPL</t>
  </si>
  <si>
    <t>Tổng số VBQPPL đã kiểm tra</t>
  </si>
  <si>
    <t>Tổng số VBQPPL phát hiện có vi phạm</t>
  </si>
  <si>
    <t>Tổng số VBQPPL vi phạm đã kiến nghị xử lý</t>
  </si>
  <si>
    <t>Tổng số VBQPPL kiến nghị xử lý đã xử lý xong</t>
  </si>
  <si>
    <t>Xã</t>
  </si>
  <si>
    <t>Huyện</t>
  </si>
  <si>
    <t>Tỉnh</t>
  </si>
  <si>
    <t>Cộng</t>
  </si>
  <si>
    <t>21</t>
  </si>
  <si>
    <t>22</t>
  </si>
  <si>
    <t>23</t>
  </si>
  <si>
    <t>24=21+22+23</t>
  </si>
  <si>
    <t>27=25+26</t>
  </si>
  <si>
    <t>30=28+29</t>
  </si>
  <si>
    <t>33=31+32</t>
  </si>
  <si>
    <t>36=34+35</t>
  </si>
  <si>
    <t>STT</t>
  </si>
  <si>
    <t>SỞ TƯ PHÁP</t>
  </si>
  <si>
    <t>An Giang</t>
  </si>
  <si>
    <t>Bà Rịa - Vũng Tàu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</si>
  <si>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</si>
  <si>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</si>
  <si>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</si>
  <si>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</si>
  <si>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</si>
  <si>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</si>
  <si>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</si>
  <si>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</si>
  <si>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</si>
  <si>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</si>
  <si>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</si>
  <si>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</si>
  <si>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</si>
  <si>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</si>
  <si>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</si>
  <si>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</si>
  <si>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</si>
  <si>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</si>
  <si>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</si>
  <si>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</si>
  <si>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</si>
  <si>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</si>
  <si>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</si>
  <si>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</si>
  <si>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</si>
  <si>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</si>
  <si>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Hoà Bình</t>
  </si>
  <si>
    <t>Hưng Yên</t>
  </si>
  <si>
    <t>Khánh Hoà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</si>
  <si>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</si>
  <si>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</si>
  <si>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</si>
  <si>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</si>
  <si>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</si>
  <si>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</si>
  <si>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</si>
  <si>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</si>
  <si>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</si>
  <si>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</si>
  <si>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</si>
  <si>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</si>
  <si>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</si>
  <si>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</si>
  <si>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</si>
  <si>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</si>
  <si>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</si>
  <si>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</si>
  <si>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</si>
  <si>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</si>
  <si>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</si>
  <si>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</si>
  <si>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</si>
  <si>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Thừa Thiên Huế</t>
  </si>
  <si>
    <t>Thanh Hoá</t>
  </si>
  <si>
    <t>Tiền Giang</t>
  </si>
  <si>
    <t xml:space="preserve">Trà Vinh </t>
  </si>
  <si>
    <t>Tuyên Quang</t>
  </si>
  <si>
    <t>Vĩnh Long</t>
  </si>
  <si>
    <t>Vĩnh Phúc</t>
  </si>
  <si>
    <t>Yên Bái</t>
  </si>
  <si>
    <t>XÂY DỰNG VĂN BẢN QUY PHẠM PHÁP LUẬT (VBQPPL)</t>
  </si>
  <si>
    <t>Tổng số VBQPPL cơ quan Tư pháp được giao</t>
  </si>
  <si>
    <t>Chủ trì soạn thảo</t>
  </si>
  <si>
    <t xml:space="preserve"> Phối hợp soạn thảo</t>
  </si>
  <si>
    <t>Chủ trì soạn thảo đã được ban hành</t>
  </si>
  <si>
    <t>Phối hợp soạn thảo đã được ban hành</t>
  </si>
  <si>
    <t>1</t>
  </si>
  <si>
    <t>2</t>
  </si>
  <si>
    <t>3</t>
  </si>
  <si>
    <t>4=1+2+3</t>
  </si>
  <si>
    <t>5</t>
  </si>
  <si>
    <t>6</t>
  </si>
  <si>
    <t>7</t>
  </si>
  <si>
    <t>8=5+6+7</t>
  </si>
  <si>
    <t>9</t>
  </si>
  <si>
    <t>10</t>
  </si>
  <si>
    <t>11</t>
  </si>
  <si>
    <t>12=9+10+11</t>
  </si>
  <si>
    <t>13</t>
  </si>
  <si>
    <t>14</t>
  </si>
  <si>
    <t>15</t>
  </si>
  <si>
    <t>16=13+14+15</t>
  </si>
  <si>
    <t>17</t>
  </si>
  <si>
    <t>18</t>
  </si>
  <si>
    <t>19</t>
  </si>
  <si>
    <t>20=17+18+19</t>
  </si>
  <si>
    <t>127</t>
  </si>
  <si>
    <t>514</t>
  </si>
  <si>
    <t>301</t>
  </si>
  <si>
    <t>TỔNG</t>
  </si>
  <si>
    <t>THỐNG KÊ VỀ CÔNG TÁC XÂY DỰNG, THẨM ĐỊNH, KIỂM TRA VĂN BẢN QUY PHẠM PHÁP LUẬT NĂM 2009</t>
  </si>
  <si>
    <t>(từ ngày 01 tháng 10 năm 2008 đến ngày 30 tháng 09 năm 2009)</t>
  </si>
  <si>
    <t>Theo Biểu mẫu số STP-01 ban hành kèm theo Công văn số 306/BTP-KHTC ngày 16/10/2009 của Bộ Tư pháp</t>
  </si>
  <si>
    <t>PHỤ LỤC STP-01B</t>
  </si>
  <si>
    <t>PHỤ LỤC STP-01A</t>
  </si>
  <si>
    <t>Bà Rịa - VT</t>
  </si>
  <si>
    <t>-</t>
  </si>
  <si>
    <t xml:space="preserve">Ghi chú: </t>
  </si>
  <si>
    <t>TP. HCM</t>
  </si>
  <si>
    <t xml:space="preserve">   - Những ô để trống là do các tỉnh chưa gửi số liệu hoặc đã gửi nhưng không đúng yêu cầu.</t>
  </si>
  <si>
    <t xml:space="preserve">   - Các số liệu được tổng hợp từ Phụ lục của các Sở Tư pháp.</t>
  </si>
  <si>
    <t>Tổng số văn bản, đề án đã ban hành trên toàn tỉnh</t>
  </si>
  <si>
    <t>Tổng số văn bản, đề án cơ quan Tư pháp cấp tỉnh, huyện đã thẩm định/Tư pháp xã đã có ý kiến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</si>
</sst>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_(* #,##0_);_(* \(#,##0\);_(* &quot;-&quot;??_);_(@_)"/>
    <numFmt numFmtId="174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7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42" applyNumberFormat="1" applyFont="1" applyFill="1" applyBorder="1" applyAlignment="1" quotePrefix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>
      <alignment horizontal="center" vertical="center" wrapText="1"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31" fillId="0" borderId="10" xfId="0" applyNumberFormat="1" applyFont="1" applyFill="1" applyBorder="1" applyAlignment="1">
      <alignment horizontal="center" vertical="center" wrapText="1"/>
    </xf>
    <xf numFmtId="3" fontId="32" fillId="0" borderId="10" xfId="42" applyNumberFormat="1" applyFont="1" applyFill="1" applyBorder="1" applyAlignment="1">
      <alignment horizontal="center" vertical="center" wrapText="1"/>
    </xf>
    <xf numFmtId="3" fontId="26" fillId="0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8" fillId="24" borderId="0" xfId="0" applyFont="1" applyFill="1" applyAlignment="1">
      <alignment horizontal="center"/>
    </xf>
    <xf numFmtId="172" fontId="10" fillId="24" borderId="0" xfId="0" applyNumberFormat="1" applyFont="1" applyFill="1" applyAlignment="1">
      <alignment/>
    </xf>
    <xf numFmtId="3" fontId="5" fillId="24" borderId="10" xfId="42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2" fillId="24" borderId="0" xfId="0" applyFont="1" applyFill="1" applyAlignment="1">
      <alignment/>
    </xf>
    <xf numFmtId="2" fontId="10" fillId="24" borderId="0" xfId="0" applyNumberFormat="1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2" fontId="2" fillId="24" borderId="0" xfId="0" applyNumberFormat="1" applyFont="1" applyFill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3" fontId="9" fillId="24" borderId="12" xfId="0" applyNumberFormat="1" applyFont="1" applyFill="1" applyBorder="1" applyAlignment="1">
      <alignment/>
    </xf>
    <xf numFmtId="0" fontId="28" fillId="24" borderId="13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3" fontId="5" fillId="24" borderId="13" xfId="42" applyNumberFormat="1" applyFont="1" applyFill="1" applyBorder="1" applyAlignment="1">
      <alignment horizontal="center" vertical="center" wrapText="1"/>
    </xf>
    <xf numFmtId="3" fontId="9" fillId="24" borderId="14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center" vertical="center" wrapText="1"/>
    </xf>
    <xf numFmtId="1" fontId="5" fillId="24" borderId="10" xfId="42" applyNumberFormat="1" applyFont="1" applyFill="1" applyBorder="1" applyAlignment="1">
      <alignment horizontal="center" vertical="center" wrapText="1"/>
    </xf>
    <xf numFmtId="0" fontId="0" fillId="0" borderId="0" xfId="55" applyFont="1" applyFill="1">
      <alignment/>
      <protection/>
    </xf>
    <xf numFmtId="1" fontId="21" fillId="0" borderId="0" xfId="55" applyNumberFormat="1" applyFont="1" applyFill="1" applyBorder="1" applyAlignment="1">
      <alignment vertical="center"/>
      <protection/>
    </xf>
    <xf numFmtId="0" fontId="24" fillId="0" borderId="0" xfId="55" applyFont="1" applyFill="1" applyAlignment="1">
      <alignment/>
      <protection/>
    </xf>
    <xf numFmtId="1" fontId="21" fillId="0" borderId="0" xfId="55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 wrapText="1"/>
    </xf>
    <xf numFmtId="3" fontId="33" fillId="0" borderId="10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13" xfId="4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0" fillId="0" borderId="10" xfId="42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24" borderId="10" xfId="42" applyNumberFormat="1" applyFont="1" applyFill="1" applyBorder="1" applyAlignment="1">
      <alignment horizontal="center" vertical="center" wrapText="1"/>
    </xf>
    <xf numFmtId="3" fontId="0" fillId="24" borderId="10" xfId="42" applyNumberFormat="1" applyFont="1" applyFill="1" applyBorder="1" applyAlignment="1" quotePrefix="1">
      <alignment horizontal="center" vertical="center" wrapText="1"/>
    </xf>
    <xf numFmtId="3" fontId="0" fillId="0" borderId="10" xfId="42" applyNumberFormat="1" applyFont="1" applyFill="1" applyBorder="1" applyAlignment="1" quotePrefix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3" fontId="0" fillId="24" borderId="10" xfId="42" applyNumberFormat="1" applyFont="1" applyFill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0" fillId="24" borderId="10" xfId="42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24" borderId="10" xfId="42" applyNumberFormat="1" applyFont="1" applyFill="1" applyBorder="1" applyAlignment="1">
      <alignment horizontal="center" vertical="center" wrapText="1"/>
    </xf>
    <xf numFmtId="1" fontId="0" fillId="0" borderId="10" xfId="42" applyNumberFormat="1" applyFont="1" applyFill="1" applyBorder="1" applyAlignment="1">
      <alignment horizontal="center" vertical="center" wrapText="1"/>
    </xf>
    <xf numFmtId="172" fontId="27" fillId="0" borderId="15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2" fontId="27" fillId="0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/>
    </xf>
    <xf numFmtId="1" fontId="21" fillId="0" borderId="0" xfId="55" applyNumberFormat="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\Nghiem%20Thien\Bao%20cao%20thang\Nam%202009\Phu%20luc%20kem%20theo%20BC%20nam%202009%20moi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P 1a"/>
      <sheetName val="stp 1b"/>
      <sheetName val="stp2"/>
      <sheetName val="stp3a"/>
      <sheetName val="stp3b"/>
      <sheetName val="stp 4a"/>
      <sheetName val="stp 4b"/>
      <sheetName val="stp5a"/>
      <sheetName val="stp 5b"/>
      <sheetName val="Sheet1"/>
      <sheetName val="Sheet2"/>
      <sheetName val="Sheet3"/>
    </sheetNames>
    <sheetDataSet>
      <sheetData sheetId="9">
        <row r="10">
          <cell r="D10">
            <v>129</v>
          </cell>
        </row>
        <row r="11">
          <cell r="C11">
            <v>28</v>
          </cell>
          <cell r="D11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G83"/>
  <sheetViews>
    <sheetView tabSelected="1" view="pageLayout" zoomScaleNormal="75" zoomScaleSheetLayoutView="85" workbookViewId="0" topLeftCell="A1">
      <selection activeCell="G1" sqref="G1"/>
    </sheetView>
  </sheetViews>
  <sheetFormatPr defaultColWidth="9.140625" defaultRowHeight="12.75"/>
  <cols>
    <col min="1" max="1" width="4.8515625" style="5" customWidth="1"/>
    <col min="2" max="2" width="12.57421875" style="5" customWidth="1"/>
    <col min="3" max="3" width="7.140625" style="49" customWidth="1"/>
    <col min="4" max="4" width="6.7109375" style="49" customWidth="1"/>
    <col min="5" max="5" width="4.421875" style="5" customWidth="1"/>
    <col min="6" max="6" width="7.7109375" style="5" customWidth="1"/>
    <col min="7" max="7" width="6.7109375" style="49" customWidth="1"/>
    <col min="8" max="8" width="6.00390625" style="5" customWidth="1"/>
    <col min="9" max="9" width="6.140625" style="5" customWidth="1"/>
    <col min="10" max="11" width="6.7109375" style="49" customWidth="1"/>
    <col min="12" max="12" width="7.28125" style="49" customWidth="1"/>
    <col min="13" max="13" width="4.57421875" style="5" customWidth="1"/>
    <col min="14" max="14" width="7.28125" style="5" customWidth="1"/>
    <col min="15" max="15" width="6.28125" style="49" customWidth="1"/>
    <col min="16" max="16" width="6.421875" style="5" customWidth="1"/>
    <col min="17" max="17" width="5.28125" style="5" customWidth="1"/>
    <col min="18" max="18" width="6.8515625" style="49" customWidth="1"/>
    <col min="19" max="19" width="6.421875" style="5" customWidth="1"/>
    <col min="20" max="20" width="7.00390625" style="5" customWidth="1"/>
    <col min="21" max="21" width="5.8515625" style="5" customWidth="1"/>
    <col min="22" max="22" width="6.8515625" style="5" customWidth="1"/>
    <col min="86" max="16384" width="9.140625" style="5" customWidth="1"/>
  </cols>
  <sheetData>
    <row r="1" spans="1:22" ht="67.5" customHeight="1">
      <c r="A1" s="118" t="s">
        <v>114</v>
      </c>
      <c r="B1" s="118"/>
      <c r="C1" s="118"/>
      <c r="D1" s="45"/>
      <c r="E1" s="13"/>
      <c r="F1" s="13"/>
      <c r="G1" s="45"/>
      <c r="H1" s="13"/>
      <c r="I1" s="14"/>
      <c r="J1" s="50"/>
      <c r="K1" s="50"/>
      <c r="L1" s="50"/>
      <c r="M1" s="14"/>
      <c r="N1" s="14"/>
      <c r="O1" s="50"/>
      <c r="P1" s="14"/>
      <c r="Q1" s="14"/>
      <c r="R1" s="119"/>
      <c r="S1" s="119"/>
      <c r="T1" s="119"/>
      <c r="U1" s="119"/>
      <c r="V1" s="119"/>
    </row>
    <row r="2" spans="1:22" ht="14.25">
      <c r="A2" s="116" t="s">
        <v>116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20.25" customHeight="1">
      <c r="A3" s="114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21.75" customHeight="1">
      <c r="A4" s="115" t="s">
        <v>113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16.5">
      <c r="A5" s="15"/>
      <c r="B5" s="15"/>
      <c r="C5" s="72"/>
      <c r="D5" s="72"/>
      <c r="E5" s="7"/>
      <c r="F5" s="7"/>
      <c r="G5" s="46"/>
      <c r="H5" s="6"/>
      <c r="I5" s="6"/>
      <c r="J5" s="46"/>
      <c r="K5" s="46"/>
      <c r="L5" s="46"/>
      <c r="M5" s="9"/>
      <c r="N5" s="7"/>
      <c r="O5" s="51"/>
      <c r="P5" s="6"/>
      <c r="Q5" s="6"/>
      <c r="R5" s="46"/>
      <c r="S5" s="7"/>
      <c r="T5" s="6"/>
      <c r="U5" s="7"/>
      <c r="V5" s="6"/>
    </row>
    <row r="6" spans="1:22" ht="12.75" customHeight="1">
      <c r="A6" s="16"/>
      <c r="B6" s="16"/>
      <c r="C6" s="73"/>
      <c r="D6" s="73"/>
      <c r="E6" s="17"/>
      <c r="F6" s="17"/>
      <c r="G6" s="47"/>
      <c r="H6" s="18"/>
      <c r="I6" s="18"/>
      <c r="J6" s="47"/>
      <c r="K6" s="52"/>
      <c r="L6" s="52"/>
      <c r="M6" s="19"/>
      <c r="N6" s="10"/>
      <c r="O6" s="52"/>
      <c r="P6" s="19"/>
      <c r="Q6" s="19"/>
      <c r="R6" s="52"/>
      <c r="S6" s="17"/>
      <c r="T6" s="17"/>
      <c r="U6" s="17"/>
      <c r="V6" s="17"/>
    </row>
    <row r="7" spans="1:22" ht="12.75">
      <c r="A7" s="113" t="s">
        <v>18</v>
      </c>
      <c r="B7" s="113" t="s">
        <v>19</v>
      </c>
      <c r="C7" s="120" t="s">
        <v>82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 t="s">
        <v>0</v>
      </c>
      <c r="T7" s="120"/>
      <c r="U7" s="120"/>
      <c r="V7" s="120"/>
    </row>
    <row r="8" spans="1:22" ht="12.75" customHeight="1">
      <c r="A8" s="113"/>
      <c r="B8" s="113"/>
      <c r="C8" s="120" t="s">
        <v>83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13" t="s">
        <v>123</v>
      </c>
      <c r="T8" s="113"/>
      <c r="U8" s="113"/>
      <c r="V8" s="113"/>
    </row>
    <row r="9" spans="1:22" ht="27.75" customHeight="1">
      <c r="A9" s="113"/>
      <c r="B9" s="113"/>
      <c r="C9" s="113" t="s">
        <v>84</v>
      </c>
      <c r="D9" s="113"/>
      <c r="E9" s="113"/>
      <c r="F9" s="113"/>
      <c r="G9" s="113" t="s">
        <v>85</v>
      </c>
      <c r="H9" s="113"/>
      <c r="I9" s="113"/>
      <c r="J9" s="113"/>
      <c r="K9" s="113" t="s">
        <v>86</v>
      </c>
      <c r="L9" s="113"/>
      <c r="M9" s="113"/>
      <c r="N9" s="113"/>
      <c r="O9" s="113" t="s">
        <v>87</v>
      </c>
      <c r="P9" s="113"/>
      <c r="Q9" s="113"/>
      <c r="R9" s="113"/>
      <c r="S9" s="113"/>
      <c r="T9" s="113"/>
      <c r="U9" s="113"/>
      <c r="V9" s="113"/>
    </row>
    <row r="10" spans="1:22" ht="12.75">
      <c r="A10" s="113"/>
      <c r="B10" s="113"/>
      <c r="C10" s="79" t="s">
        <v>6</v>
      </c>
      <c r="D10" s="79" t="s">
        <v>7</v>
      </c>
      <c r="E10" s="23" t="s">
        <v>8</v>
      </c>
      <c r="F10" s="78" t="s">
        <v>9</v>
      </c>
      <c r="G10" s="79" t="s">
        <v>6</v>
      </c>
      <c r="H10" s="23" t="s">
        <v>7</v>
      </c>
      <c r="I10" s="23" t="s">
        <v>8</v>
      </c>
      <c r="J10" s="80" t="s">
        <v>9</v>
      </c>
      <c r="K10" s="79" t="s">
        <v>6</v>
      </c>
      <c r="L10" s="79" t="s">
        <v>7</v>
      </c>
      <c r="M10" s="23" t="s">
        <v>8</v>
      </c>
      <c r="N10" s="78" t="s">
        <v>9</v>
      </c>
      <c r="O10" s="79" t="s">
        <v>6</v>
      </c>
      <c r="P10" s="23" t="s">
        <v>7</v>
      </c>
      <c r="Q10" s="23" t="s">
        <v>8</v>
      </c>
      <c r="R10" s="80" t="s">
        <v>9</v>
      </c>
      <c r="S10" s="23" t="s">
        <v>6</v>
      </c>
      <c r="T10" s="23" t="s">
        <v>7</v>
      </c>
      <c r="U10" s="23" t="s">
        <v>8</v>
      </c>
      <c r="V10" s="78" t="s">
        <v>9</v>
      </c>
    </row>
    <row r="11" spans="1:22" ht="21">
      <c r="A11" s="113"/>
      <c r="B11" s="113"/>
      <c r="C11" s="81" t="s">
        <v>88</v>
      </c>
      <c r="D11" s="81" t="s">
        <v>89</v>
      </c>
      <c r="E11" s="82" t="s">
        <v>90</v>
      </c>
      <c r="F11" s="82" t="s">
        <v>91</v>
      </c>
      <c r="G11" s="81" t="s">
        <v>92</v>
      </c>
      <c r="H11" s="82" t="s">
        <v>93</v>
      </c>
      <c r="I11" s="82" t="s">
        <v>94</v>
      </c>
      <c r="J11" s="81" t="s">
        <v>95</v>
      </c>
      <c r="K11" s="81" t="s">
        <v>96</v>
      </c>
      <c r="L11" s="81" t="s">
        <v>97</v>
      </c>
      <c r="M11" s="82" t="s">
        <v>98</v>
      </c>
      <c r="N11" s="82" t="s">
        <v>99</v>
      </c>
      <c r="O11" s="81" t="s">
        <v>100</v>
      </c>
      <c r="P11" s="82" t="s">
        <v>101</v>
      </c>
      <c r="Q11" s="82" t="s">
        <v>102</v>
      </c>
      <c r="R11" s="81" t="s">
        <v>103</v>
      </c>
      <c r="S11" s="82" t="s">
        <v>104</v>
      </c>
      <c r="T11" s="82" t="s">
        <v>105</v>
      </c>
      <c r="U11" s="82" t="s">
        <v>106</v>
      </c>
      <c r="V11" s="82" t="s">
        <v>107</v>
      </c>
    </row>
    <row r="12" spans="1:85" s="4" customFormat="1" ht="15.75">
      <c r="A12" s="83">
        <v>1</v>
      </c>
      <c r="B12" s="71" t="s">
        <v>20</v>
      </c>
      <c r="C12" s="96">
        <v>0</v>
      </c>
      <c r="D12" s="96">
        <v>31</v>
      </c>
      <c r="E12" s="94">
        <v>8</v>
      </c>
      <c r="F12" s="94">
        <f>C12+E12+D12</f>
        <v>39</v>
      </c>
      <c r="G12" s="96">
        <v>0</v>
      </c>
      <c r="H12" s="94">
        <v>7</v>
      </c>
      <c r="I12" s="94">
        <v>1</v>
      </c>
      <c r="J12" s="96">
        <f>G12+I12+H12</f>
        <v>8</v>
      </c>
      <c r="K12" s="96">
        <v>0</v>
      </c>
      <c r="L12" s="96">
        <v>31</v>
      </c>
      <c r="M12" s="94">
        <v>7</v>
      </c>
      <c r="N12" s="94">
        <f>K12+M12+L12</f>
        <v>38</v>
      </c>
      <c r="O12" s="96">
        <v>0</v>
      </c>
      <c r="P12" s="94">
        <v>7</v>
      </c>
      <c r="Q12" s="94">
        <v>1</v>
      </c>
      <c r="R12" s="96">
        <f>O12+Q12+P12</f>
        <v>8</v>
      </c>
      <c r="S12" s="94">
        <v>59</v>
      </c>
      <c r="T12" s="94">
        <v>148</v>
      </c>
      <c r="U12" s="94">
        <v>88</v>
      </c>
      <c r="V12" s="94">
        <f>S12+U12+T12</f>
        <v>295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22" ht="17.25" customHeight="1">
      <c r="A13" s="83">
        <v>2</v>
      </c>
      <c r="B13" s="71" t="s">
        <v>117</v>
      </c>
      <c r="C13" s="97">
        <v>83</v>
      </c>
      <c r="D13" s="97">
        <v>15</v>
      </c>
      <c r="E13" s="98">
        <v>5</v>
      </c>
      <c r="F13" s="94">
        <f aca="true" t="shared" si="0" ref="F13:F74">C13+E13+D13</f>
        <v>103</v>
      </c>
      <c r="G13" s="97">
        <v>260</v>
      </c>
      <c r="H13" s="98">
        <v>35</v>
      </c>
      <c r="I13" s="98">
        <v>0</v>
      </c>
      <c r="J13" s="96">
        <f aca="true" t="shared" si="1" ref="J13:J74">G13+I13+H13</f>
        <v>295</v>
      </c>
      <c r="K13" s="97">
        <v>78</v>
      </c>
      <c r="L13" s="97">
        <v>10</v>
      </c>
      <c r="M13" s="98">
        <v>5</v>
      </c>
      <c r="N13" s="94">
        <f aca="true" t="shared" si="2" ref="N13:N74">K13+M13+L13</f>
        <v>93</v>
      </c>
      <c r="O13" s="97">
        <v>255</v>
      </c>
      <c r="P13" s="98">
        <v>33</v>
      </c>
      <c r="Q13" s="98">
        <v>0</v>
      </c>
      <c r="R13" s="96">
        <f aca="true" t="shared" si="3" ref="R13:R74">O13+Q13+P13</f>
        <v>288</v>
      </c>
      <c r="S13" s="95" t="s">
        <v>108</v>
      </c>
      <c r="T13" s="98">
        <v>105</v>
      </c>
      <c r="U13" s="98">
        <v>151</v>
      </c>
      <c r="V13" s="94">
        <f aca="true" t="shared" si="4" ref="V13:V74">S13+U13+T13</f>
        <v>383</v>
      </c>
    </row>
    <row r="14" spans="1:85" s="24" customFormat="1" ht="15.75">
      <c r="A14" s="83">
        <v>3</v>
      </c>
      <c r="B14" s="71" t="s">
        <v>22</v>
      </c>
      <c r="C14" s="99">
        <v>12</v>
      </c>
      <c r="D14" s="99">
        <v>3</v>
      </c>
      <c r="E14" s="100">
        <v>3</v>
      </c>
      <c r="F14" s="94">
        <f t="shared" si="0"/>
        <v>18</v>
      </c>
      <c r="G14" s="99">
        <v>14</v>
      </c>
      <c r="H14" s="100">
        <v>5</v>
      </c>
      <c r="I14" s="100">
        <v>0</v>
      </c>
      <c r="J14" s="96">
        <f t="shared" si="1"/>
        <v>19</v>
      </c>
      <c r="K14" s="99">
        <v>12</v>
      </c>
      <c r="L14" s="99">
        <v>3</v>
      </c>
      <c r="M14" s="100">
        <v>3</v>
      </c>
      <c r="N14" s="94">
        <f t="shared" si="2"/>
        <v>18</v>
      </c>
      <c r="O14" s="99">
        <v>14</v>
      </c>
      <c r="P14" s="100">
        <v>5</v>
      </c>
      <c r="Q14" s="100">
        <v>0</v>
      </c>
      <c r="R14" s="96">
        <f t="shared" si="3"/>
        <v>19</v>
      </c>
      <c r="S14" s="100">
        <v>53</v>
      </c>
      <c r="T14" s="100">
        <v>8</v>
      </c>
      <c r="U14" s="100">
        <v>36</v>
      </c>
      <c r="V14" s="94">
        <f t="shared" si="4"/>
        <v>97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s="3" customFormat="1" ht="15.75">
      <c r="A15" s="83">
        <v>4</v>
      </c>
      <c r="B15" s="71" t="s">
        <v>23</v>
      </c>
      <c r="C15" s="99"/>
      <c r="D15" s="99"/>
      <c r="E15" s="100">
        <v>6</v>
      </c>
      <c r="F15" s="94">
        <f t="shared" si="0"/>
        <v>6</v>
      </c>
      <c r="G15" s="99"/>
      <c r="H15" s="100"/>
      <c r="I15" s="100">
        <v>4</v>
      </c>
      <c r="J15" s="96">
        <f t="shared" si="1"/>
        <v>4</v>
      </c>
      <c r="K15" s="99"/>
      <c r="L15" s="99"/>
      <c r="M15" s="100">
        <v>6</v>
      </c>
      <c r="N15" s="94">
        <f t="shared" si="2"/>
        <v>6</v>
      </c>
      <c r="O15" s="99"/>
      <c r="P15" s="100"/>
      <c r="Q15" s="100">
        <v>4</v>
      </c>
      <c r="R15" s="96">
        <f t="shared" si="3"/>
        <v>4</v>
      </c>
      <c r="S15" s="100"/>
      <c r="T15" s="100">
        <v>39</v>
      </c>
      <c r="U15" s="100">
        <v>65</v>
      </c>
      <c r="V15" s="94">
        <f t="shared" si="4"/>
        <v>104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22" ht="15.75">
      <c r="A16" s="83">
        <v>5</v>
      </c>
      <c r="B16" s="71" t="s">
        <v>24</v>
      </c>
      <c r="C16" s="99">
        <v>128</v>
      </c>
      <c r="D16" s="99">
        <v>41</v>
      </c>
      <c r="E16" s="100">
        <v>5</v>
      </c>
      <c r="F16" s="94">
        <f t="shared" si="0"/>
        <v>174</v>
      </c>
      <c r="G16" s="99">
        <v>106</v>
      </c>
      <c r="H16" s="100">
        <v>77</v>
      </c>
      <c r="I16" s="100">
        <v>0</v>
      </c>
      <c r="J16" s="96">
        <f t="shared" si="1"/>
        <v>183</v>
      </c>
      <c r="K16" s="99">
        <v>128</v>
      </c>
      <c r="L16" s="99">
        <v>41</v>
      </c>
      <c r="M16" s="100">
        <v>5</v>
      </c>
      <c r="N16" s="94">
        <f t="shared" si="2"/>
        <v>174</v>
      </c>
      <c r="O16" s="99">
        <v>106</v>
      </c>
      <c r="P16" s="100">
        <v>77</v>
      </c>
      <c r="Q16" s="100">
        <v>0</v>
      </c>
      <c r="R16" s="96">
        <f t="shared" si="3"/>
        <v>183</v>
      </c>
      <c r="S16" s="100">
        <v>226</v>
      </c>
      <c r="T16" s="100">
        <v>98</v>
      </c>
      <c r="U16" s="100">
        <v>40</v>
      </c>
      <c r="V16" s="94">
        <f t="shared" si="4"/>
        <v>364</v>
      </c>
    </row>
    <row r="17" spans="1:85" s="24" customFormat="1" ht="15.75">
      <c r="A17" s="83">
        <v>6</v>
      </c>
      <c r="B17" s="71" t="s">
        <v>25</v>
      </c>
      <c r="C17" s="99">
        <v>3</v>
      </c>
      <c r="D17" s="99">
        <v>1</v>
      </c>
      <c r="E17" s="100">
        <v>2</v>
      </c>
      <c r="F17" s="94">
        <f t="shared" si="0"/>
        <v>6</v>
      </c>
      <c r="G17" s="99">
        <v>3</v>
      </c>
      <c r="H17" s="100">
        <v>6</v>
      </c>
      <c r="I17" s="100">
        <v>2</v>
      </c>
      <c r="J17" s="96">
        <f t="shared" si="1"/>
        <v>11</v>
      </c>
      <c r="K17" s="99">
        <v>3</v>
      </c>
      <c r="L17" s="99">
        <v>1</v>
      </c>
      <c r="M17" s="100">
        <v>2</v>
      </c>
      <c r="N17" s="94">
        <f t="shared" si="2"/>
        <v>6</v>
      </c>
      <c r="O17" s="99">
        <v>3</v>
      </c>
      <c r="P17" s="100">
        <v>6</v>
      </c>
      <c r="Q17" s="100">
        <v>2</v>
      </c>
      <c r="R17" s="96">
        <f t="shared" si="3"/>
        <v>11</v>
      </c>
      <c r="S17" s="100">
        <v>253</v>
      </c>
      <c r="T17" s="100">
        <v>44</v>
      </c>
      <c r="U17" s="100">
        <v>60</v>
      </c>
      <c r="V17" s="94">
        <f t="shared" si="4"/>
        <v>357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1:22" ht="15.75">
      <c r="A18" s="83">
        <v>7</v>
      </c>
      <c r="B18" s="71" t="s">
        <v>26</v>
      </c>
      <c r="C18" s="97">
        <v>0</v>
      </c>
      <c r="D18" s="97">
        <v>1</v>
      </c>
      <c r="E18" s="98">
        <v>3</v>
      </c>
      <c r="F18" s="94">
        <f t="shared" si="0"/>
        <v>4</v>
      </c>
      <c r="G18" s="97">
        <f>84+48+29</f>
        <v>161</v>
      </c>
      <c r="H18" s="94">
        <v>0</v>
      </c>
      <c r="I18" s="98">
        <v>2</v>
      </c>
      <c r="J18" s="96">
        <f t="shared" si="1"/>
        <v>163</v>
      </c>
      <c r="K18" s="97">
        <v>0</v>
      </c>
      <c r="L18" s="97">
        <v>1</v>
      </c>
      <c r="M18" s="98">
        <v>3</v>
      </c>
      <c r="N18" s="94">
        <f t="shared" si="2"/>
        <v>4</v>
      </c>
      <c r="O18" s="96">
        <f>84+48+29</f>
        <v>161</v>
      </c>
      <c r="P18" s="94">
        <v>0</v>
      </c>
      <c r="Q18" s="98">
        <v>2</v>
      </c>
      <c r="R18" s="96">
        <f t="shared" si="3"/>
        <v>163</v>
      </c>
      <c r="S18" s="94">
        <f>35+29+69+52+44</f>
        <v>229</v>
      </c>
      <c r="T18" s="98">
        <f>2+12+7+7+2</f>
        <v>30</v>
      </c>
      <c r="U18" s="98">
        <v>47</v>
      </c>
      <c r="V18" s="94">
        <f t="shared" si="4"/>
        <v>306</v>
      </c>
    </row>
    <row r="19" spans="1:85" s="24" customFormat="1" ht="15.75">
      <c r="A19" s="83">
        <v>8</v>
      </c>
      <c r="B19" s="71" t="s">
        <v>27</v>
      </c>
      <c r="C19" s="96">
        <v>0</v>
      </c>
      <c r="D19" s="96">
        <v>21</v>
      </c>
      <c r="E19" s="94">
        <v>8</v>
      </c>
      <c r="F19" s="94">
        <f t="shared" si="0"/>
        <v>29</v>
      </c>
      <c r="G19" s="96">
        <v>0</v>
      </c>
      <c r="H19" s="94">
        <v>0</v>
      </c>
      <c r="I19" s="94">
        <v>0</v>
      </c>
      <c r="J19" s="96">
        <v>0</v>
      </c>
      <c r="K19" s="96">
        <v>0</v>
      </c>
      <c r="L19" s="96">
        <v>21</v>
      </c>
      <c r="M19" s="94">
        <v>6</v>
      </c>
      <c r="N19" s="94">
        <f t="shared" si="2"/>
        <v>27</v>
      </c>
      <c r="O19" s="96">
        <v>0</v>
      </c>
      <c r="P19" s="94">
        <v>0</v>
      </c>
      <c r="Q19" s="94">
        <v>0</v>
      </c>
      <c r="R19" s="96">
        <f t="shared" si="3"/>
        <v>0</v>
      </c>
      <c r="S19" s="94">
        <v>52</v>
      </c>
      <c r="T19" s="94">
        <v>46</v>
      </c>
      <c r="U19" s="94">
        <v>162</v>
      </c>
      <c r="V19" s="94">
        <f t="shared" si="4"/>
        <v>260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1:85" s="24" customFormat="1" ht="15.75">
      <c r="A20" s="83">
        <v>9</v>
      </c>
      <c r="B20" s="71" t="s">
        <v>28</v>
      </c>
      <c r="C20" s="99">
        <v>169</v>
      </c>
      <c r="D20" s="99">
        <v>15</v>
      </c>
      <c r="E20" s="100">
        <v>3</v>
      </c>
      <c r="F20" s="94">
        <f t="shared" si="0"/>
        <v>187</v>
      </c>
      <c r="G20" s="99">
        <v>302</v>
      </c>
      <c r="H20" s="100">
        <v>65</v>
      </c>
      <c r="I20" s="100">
        <v>7</v>
      </c>
      <c r="J20" s="96">
        <f t="shared" si="1"/>
        <v>374</v>
      </c>
      <c r="K20" s="99">
        <v>169</v>
      </c>
      <c r="L20" s="99">
        <v>15</v>
      </c>
      <c r="M20" s="100">
        <v>3</v>
      </c>
      <c r="N20" s="94">
        <f t="shared" si="2"/>
        <v>187</v>
      </c>
      <c r="O20" s="99">
        <v>302</v>
      </c>
      <c r="P20" s="100">
        <v>65</v>
      </c>
      <c r="Q20" s="100">
        <v>7</v>
      </c>
      <c r="R20" s="96">
        <f t="shared" si="3"/>
        <v>374</v>
      </c>
      <c r="S20" s="100">
        <v>865</v>
      </c>
      <c r="T20" s="100">
        <v>136</v>
      </c>
      <c r="U20" s="100">
        <v>26</v>
      </c>
      <c r="V20" s="94">
        <f t="shared" si="4"/>
        <v>1027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</row>
    <row r="21" spans="1:22" ht="15.75">
      <c r="A21" s="83">
        <v>10</v>
      </c>
      <c r="B21" s="71" t="s">
        <v>29</v>
      </c>
      <c r="C21" s="99">
        <v>11</v>
      </c>
      <c r="D21" s="99">
        <v>8</v>
      </c>
      <c r="E21" s="100">
        <v>7</v>
      </c>
      <c r="F21" s="94">
        <f t="shared" si="0"/>
        <v>26</v>
      </c>
      <c r="G21" s="99">
        <v>16</v>
      </c>
      <c r="H21" s="100">
        <v>9</v>
      </c>
      <c r="I21" s="100">
        <v>0</v>
      </c>
      <c r="J21" s="96">
        <f t="shared" si="1"/>
        <v>25</v>
      </c>
      <c r="K21" s="99">
        <v>11</v>
      </c>
      <c r="L21" s="99">
        <v>8</v>
      </c>
      <c r="M21" s="100">
        <v>7</v>
      </c>
      <c r="N21" s="94">
        <f t="shared" si="2"/>
        <v>26</v>
      </c>
      <c r="O21" s="99">
        <v>16</v>
      </c>
      <c r="P21" s="100">
        <v>9</v>
      </c>
      <c r="Q21" s="100">
        <v>0</v>
      </c>
      <c r="R21" s="96">
        <f t="shared" si="3"/>
        <v>25</v>
      </c>
      <c r="S21" s="100">
        <v>27</v>
      </c>
      <c r="T21" s="100">
        <v>102</v>
      </c>
      <c r="U21" s="100">
        <v>87</v>
      </c>
      <c r="V21" s="94">
        <f t="shared" si="4"/>
        <v>216</v>
      </c>
    </row>
    <row r="22" spans="1:85" s="4" customFormat="1" ht="15.75">
      <c r="A22" s="83">
        <v>11</v>
      </c>
      <c r="B22" s="71" t="s">
        <v>30</v>
      </c>
      <c r="C22" s="99">
        <v>45</v>
      </c>
      <c r="D22" s="99">
        <v>16</v>
      </c>
      <c r="E22" s="100">
        <v>3</v>
      </c>
      <c r="F22" s="94">
        <f t="shared" si="0"/>
        <v>64</v>
      </c>
      <c r="G22" s="99">
        <v>2</v>
      </c>
      <c r="H22" s="100">
        <v>45</v>
      </c>
      <c r="I22" s="100">
        <v>1</v>
      </c>
      <c r="J22" s="96">
        <f t="shared" si="1"/>
        <v>48</v>
      </c>
      <c r="K22" s="99">
        <v>1</v>
      </c>
      <c r="L22" s="99">
        <v>3</v>
      </c>
      <c r="M22" s="100">
        <v>3</v>
      </c>
      <c r="N22" s="94">
        <f t="shared" si="2"/>
        <v>7</v>
      </c>
      <c r="O22" s="99">
        <v>2</v>
      </c>
      <c r="P22" s="100">
        <v>19</v>
      </c>
      <c r="Q22" s="100">
        <v>0</v>
      </c>
      <c r="R22" s="96">
        <f t="shared" si="3"/>
        <v>21</v>
      </c>
      <c r="S22" s="100">
        <v>304</v>
      </c>
      <c r="T22" s="100">
        <v>96</v>
      </c>
      <c r="U22" s="100">
        <v>93</v>
      </c>
      <c r="V22" s="94">
        <f t="shared" si="4"/>
        <v>493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22" ht="15.75">
      <c r="A23" s="83">
        <v>12</v>
      </c>
      <c r="B23" s="71" t="s">
        <v>31</v>
      </c>
      <c r="C23" s="99">
        <v>0</v>
      </c>
      <c r="D23" s="99">
        <v>7</v>
      </c>
      <c r="E23" s="100">
        <v>9</v>
      </c>
      <c r="F23" s="94">
        <f t="shared" si="0"/>
        <v>16</v>
      </c>
      <c r="G23" s="99">
        <v>0</v>
      </c>
      <c r="H23" s="100">
        <v>103</v>
      </c>
      <c r="I23" s="100">
        <v>4</v>
      </c>
      <c r="J23" s="96">
        <f t="shared" si="1"/>
        <v>107</v>
      </c>
      <c r="K23" s="99">
        <v>0</v>
      </c>
      <c r="L23" s="99">
        <v>7</v>
      </c>
      <c r="M23" s="100">
        <v>7</v>
      </c>
      <c r="N23" s="94">
        <f t="shared" si="2"/>
        <v>14</v>
      </c>
      <c r="O23" s="99">
        <v>0</v>
      </c>
      <c r="P23" s="100">
        <v>103</v>
      </c>
      <c r="Q23" s="100">
        <v>3</v>
      </c>
      <c r="R23" s="96">
        <f t="shared" si="3"/>
        <v>106</v>
      </c>
      <c r="S23" s="100">
        <v>0</v>
      </c>
      <c r="T23" s="100">
        <v>125</v>
      </c>
      <c r="U23" s="100">
        <v>57</v>
      </c>
      <c r="V23" s="94">
        <f t="shared" si="4"/>
        <v>182</v>
      </c>
    </row>
    <row r="24" spans="1:85" s="3" customFormat="1" ht="15.75">
      <c r="A24" s="83">
        <v>13</v>
      </c>
      <c r="B24" s="71" t="s">
        <v>32</v>
      </c>
      <c r="C24" s="99">
        <v>0</v>
      </c>
      <c r="D24" s="99">
        <v>0</v>
      </c>
      <c r="E24" s="100">
        <v>3</v>
      </c>
      <c r="F24" s="94">
        <f t="shared" si="0"/>
        <v>3</v>
      </c>
      <c r="G24" s="99">
        <v>0</v>
      </c>
      <c r="H24" s="100">
        <v>0</v>
      </c>
      <c r="I24" s="100">
        <v>0</v>
      </c>
      <c r="J24" s="96">
        <f t="shared" si="1"/>
        <v>0</v>
      </c>
      <c r="K24" s="99">
        <v>0</v>
      </c>
      <c r="L24" s="99">
        <v>0</v>
      </c>
      <c r="M24" s="100">
        <v>3</v>
      </c>
      <c r="N24" s="94">
        <f t="shared" si="2"/>
        <v>3</v>
      </c>
      <c r="O24" s="99">
        <v>0</v>
      </c>
      <c r="P24" s="100">
        <v>0</v>
      </c>
      <c r="Q24" s="100">
        <v>0</v>
      </c>
      <c r="R24" s="96">
        <f t="shared" si="3"/>
        <v>0</v>
      </c>
      <c r="S24" s="100">
        <v>0</v>
      </c>
      <c r="T24" s="100">
        <v>0</v>
      </c>
      <c r="U24" s="100">
        <v>41</v>
      </c>
      <c r="V24" s="94">
        <f t="shared" si="4"/>
        <v>41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s="3" customFormat="1" ht="15.75">
      <c r="A25" s="83">
        <v>14</v>
      </c>
      <c r="B25" s="71" t="s">
        <v>33</v>
      </c>
      <c r="C25" s="99">
        <v>680</v>
      </c>
      <c r="D25" s="99">
        <v>43</v>
      </c>
      <c r="E25" s="100">
        <v>5</v>
      </c>
      <c r="F25" s="94">
        <f t="shared" si="0"/>
        <v>728</v>
      </c>
      <c r="G25" s="99">
        <v>40</v>
      </c>
      <c r="H25" s="100">
        <v>26</v>
      </c>
      <c r="I25" s="100">
        <v>1</v>
      </c>
      <c r="J25" s="96">
        <f t="shared" si="1"/>
        <v>67</v>
      </c>
      <c r="K25" s="99">
        <v>680</v>
      </c>
      <c r="L25" s="99">
        <v>21</v>
      </c>
      <c r="M25" s="100">
        <v>4</v>
      </c>
      <c r="N25" s="94">
        <f t="shared" si="2"/>
        <v>705</v>
      </c>
      <c r="O25" s="99">
        <v>32</v>
      </c>
      <c r="P25" s="100">
        <v>26</v>
      </c>
      <c r="Q25" s="100">
        <v>1</v>
      </c>
      <c r="R25" s="96">
        <f t="shared" si="3"/>
        <v>59</v>
      </c>
      <c r="S25" s="100">
        <v>94</v>
      </c>
      <c r="T25" s="100">
        <v>162</v>
      </c>
      <c r="U25" s="100">
        <v>104</v>
      </c>
      <c r="V25" s="94">
        <f t="shared" si="4"/>
        <v>360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s="74" customFormat="1" ht="15.75">
      <c r="A26" s="84">
        <v>15</v>
      </c>
      <c r="B26" s="85" t="s">
        <v>34</v>
      </c>
      <c r="C26" s="99">
        <v>8</v>
      </c>
      <c r="D26" s="99">
        <v>4</v>
      </c>
      <c r="E26" s="99">
        <v>6</v>
      </c>
      <c r="F26" s="96">
        <f t="shared" si="0"/>
        <v>18</v>
      </c>
      <c r="G26" s="99">
        <v>52</v>
      </c>
      <c r="H26" s="99">
        <v>2</v>
      </c>
      <c r="I26" s="99"/>
      <c r="J26" s="96">
        <f t="shared" si="1"/>
        <v>54</v>
      </c>
      <c r="K26" s="99">
        <v>8</v>
      </c>
      <c r="L26" s="99">
        <v>3</v>
      </c>
      <c r="M26" s="99">
        <v>2</v>
      </c>
      <c r="N26" s="96">
        <f t="shared" si="2"/>
        <v>13</v>
      </c>
      <c r="O26" s="99">
        <v>26</v>
      </c>
      <c r="P26" s="99">
        <v>2</v>
      </c>
      <c r="Q26" s="99"/>
      <c r="R26" s="96">
        <f t="shared" si="3"/>
        <v>28</v>
      </c>
      <c r="S26" s="99">
        <v>75</v>
      </c>
      <c r="T26" s="99">
        <v>28</v>
      </c>
      <c r="U26" s="99">
        <v>38</v>
      </c>
      <c r="V26" s="96">
        <f t="shared" si="4"/>
        <v>141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s="3" customFormat="1" ht="15.75">
      <c r="A27" s="83">
        <v>16</v>
      </c>
      <c r="B27" s="71" t="s">
        <v>35</v>
      </c>
      <c r="C27" s="99">
        <v>196</v>
      </c>
      <c r="D27" s="99">
        <v>7</v>
      </c>
      <c r="E27" s="100">
        <v>5</v>
      </c>
      <c r="F27" s="94">
        <f t="shared" si="0"/>
        <v>208</v>
      </c>
      <c r="G27" s="99">
        <v>237</v>
      </c>
      <c r="H27" s="100">
        <v>31</v>
      </c>
      <c r="I27" s="100">
        <v>96</v>
      </c>
      <c r="J27" s="96">
        <f t="shared" si="1"/>
        <v>364</v>
      </c>
      <c r="K27" s="99">
        <v>113</v>
      </c>
      <c r="L27" s="99">
        <v>7</v>
      </c>
      <c r="M27" s="100">
        <v>3</v>
      </c>
      <c r="N27" s="94">
        <f t="shared" si="2"/>
        <v>123</v>
      </c>
      <c r="O27" s="99">
        <v>151</v>
      </c>
      <c r="P27" s="100">
        <v>25</v>
      </c>
      <c r="Q27" s="100">
        <v>63</v>
      </c>
      <c r="R27" s="96">
        <f t="shared" si="3"/>
        <v>239</v>
      </c>
      <c r="S27" s="100">
        <v>373</v>
      </c>
      <c r="T27" s="100">
        <v>55</v>
      </c>
      <c r="U27" s="100">
        <v>73</v>
      </c>
      <c r="V27" s="94">
        <f t="shared" si="4"/>
        <v>501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22" ht="15.75">
      <c r="A28" s="83">
        <v>17</v>
      </c>
      <c r="B28" s="71" t="s">
        <v>36</v>
      </c>
      <c r="C28" s="99"/>
      <c r="D28" s="99"/>
      <c r="E28" s="100">
        <v>4</v>
      </c>
      <c r="F28" s="94">
        <f t="shared" si="0"/>
        <v>4</v>
      </c>
      <c r="G28" s="99"/>
      <c r="H28" s="100"/>
      <c r="I28" s="100"/>
      <c r="J28" s="96">
        <f t="shared" si="1"/>
        <v>0</v>
      </c>
      <c r="K28" s="99"/>
      <c r="L28" s="99"/>
      <c r="M28" s="100">
        <v>2</v>
      </c>
      <c r="N28" s="94">
        <f t="shared" si="2"/>
        <v>2</v>
      </c>
      <c r="O28" s="99"/>
      <c r="P28" s="100"/>
      <c r="Q28" s="100"/>
      <c r="R28" s="96">
        <f t="shared" si="3"/>
        <v>0</v>
      </c>
      <c r="S28" s="100">
        <v>200</v>
      </c>
      <c r="T28" s="100">
        <v>95</v>
      </c>
      <c r="U28" s="100">
        <v>49</v>
      </c>
      <c r="V28" s="94">
        <f t="shared" si="4"/>
        <v>344</v>
      </c>
    </row>
    <row r="29" spans="1:85" s="3" customFormat="1" ht="15.75">
      <c r="A29" s="83">
        <v>18</v>
      </c>
      <c r="B29" s="71" t="s">
        <v>37</v>
      </c>
      <c r="C29" s="99">
        <v>0</v>
      </c>
      <c r="D29" s="99">
        <v>0</v>
      </c>
      <c r="E29" s="100">
        <v>1</v>
      </c>
      <c r="F29" s="94">
        <f t="shared" si="0"/>
        <v>1</v>
      </c>
      <c r="G29" s="99">
        <v>0</v>
      </c>
      <c r="H29" s="100">
        <v>0</v>
      </c>
      <c r="I29" s="100">
        <v>1</v>
      </c>
      <c r="J29" s="96">
        <f t="shared" si="1"/>
        <v>1</v>
      </c>
      <c r="K29" s="99">
        <v>0</v>
      </c>
      <c r="L29" s="99">
        <v>0</v>
      </c>
      <c r="M29" s="100">
        <v>1</v>
      </c>
      <c r="N29" s="94">
        <f t="shared" si="2"/>
        <v>1</v>
      </c>
      <c r="O29" s="99">
        <v>0</v>
      </c>
      <c r="P29" s="100">
        <v>0</v>
      </c>
      <c r="Q29" s="100">
        <v>0</v>
      </c>
      <c r="R29" s="96">
        <v>1</v>
      </c>
      <c r="S29" s="100">
        <v>0</v>
      </c>
      <c r="T29" s="100">
        <v>0</v>
      </c>
      <c r="U29" s="100">
        <v>34</v>
      </c>
      <c r="V29" s="94">
        <f t="shared" si="4"/>
        <v>34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3" customFormat="1" ht="15.75">
      <c r="A30" s="83">
        <v>19</v>
      </c>
      <c r="B30" s="71" t="s">
        <v>38</v>
      </c>
      <c r="C30" s="99"/>
      <c r="D30" s="99">
        <v>219</v>
      </c>
      <c r="E30" s="100">
        <v>4</v>
      </c>
      <c r="F30" s="94">
        <f t="shared" si="0"/>
        <v>223</v>
      </c>
      <c r="G30" s="99"/>
      <c r="H30" s="100"/>
      <c r="I30" s="100">
        <v>144</v>
      </c>
      <c r="J30" s="96">
        <f t="shared" si="1"/>
        <v>144</v>
      </c>
      <c r="K30" s="99"/>
      <c r="L30" s="99">
        <v>219</v>
      </c>
      <c r="M30" s="100">
        <v>4</v>
      </c>
      <c r="N30" s="94">
        <f t="shared" si="2"/>
        <v>223</v>
      </c>
      <c r="O30" s="99"/>
      <c r="P30" s="100"/>
      <c r="Q30" s="100">
        <v>114</v>
      </c>
      <c r="R30" s="96">
        <f t="shared" si="3"/>
        <v>114</v>
      </c>
      <c r="S30" s="100"/>
      <c r="T30" s="100">
        <v>219</v>
      </c>
      <c r="U30" s="100">
        <v>114</v>
      </c>
      <c r="V30" s="94">
        <f t="shared" si="4"/>
        <v>333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3" customFormat="1" ht="15.75">
      <c r="A31" s="83">
        <v>20</v>
      </c>
      <c r="B31" s="71" t="s">
        <v>39</v>
      </c>
      <c r="C31" s="99"/>
      <c r="D31" s="99"/>
      <c r="E31" s="100"/>
      <c r="F31" s="94">
        <f t="shared" si="0"/>
        <v>0</v>
      </c>
      <c r="G31" s="99"/>
      <c r="H31" s="100"/>
      <c r="I31" s="100"/>
      <c r="J31" s="96">
        <f t="shared" si="1"/>
        <v>0</v>
      </c>
      <c r="K31" s="99"/>
      <c r="L31" s="99"/>
      <c r="M31" s="100"/>
      <c r="N31" s="94">
        <f t="shared" si="2"/>
        <v>0</v>
      </c>
      <c r="O31" s="99"/>
      <c r="P31" s="100"/>
      <c r="Q31" s="100"/>
      <c r="R31" s="96">
        <f t="shared" si="3"/>
        <v>0</v>
      </c>
      <c r="S31" s="100"/>
      <c r="T31" s="100"/>
      <c r="U31" s="100"/>
      <c r="V31" s="94">
        <f t="shared" si="4"/>
        <v>0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22" s="91" customFormat="1" ht="15.75">
      <c r="A32" s="83">
        <v>21</v>
      </c>
      <c r="B32" s="70" t="s">
        <v>40</v>
      </c>
      <c r="C32" s="95">
        <v>370</v>
      </c>
      <c r="D32" s="95">
        <v>7</v>
      </c>
      <c r="E32" s="95">
        <v>3</v>
      </c>
      <c r="F32" s="94">
        <f t="shared" si="0"/>
        <v>380</v>
      </c>
      <c r="G32" s="95"/>
      <c r="H32" s="95"/>
      <c r="I32" s="95"/>
      <c r="J32" s="94">
        <f t="shared" si="1"/>
        <v>0</v>
      </c>
      <c r="K32" s="95"/>
      <c r="L32" s="95"/>
      <c r="M32" s="95"/>
      <c r="N32" s="94">
        <f t="shared" si="2"/>
        <v>0</v>
      </c>
      <c r="O32" s="95"/>
      <c r="P32" s="95"/>
      <c r="Q32" s="95"/>
      <c r="R32" s="94">
        <f t="shared" si="3"/>
        <v>0</v>
      </c>
      <c r="S32" s="95"/>
      <c r="T32" s="95">
        <v>129</v>
      </c>
      <c r="U32" s="95">
        <v>96</v>
      </c>
      <c r="V32" s="94">
        <f t="shared" si="4"/>
        <v>225</v>
      </c>
    </row>
    <row r="33" spans="1:22" ht="15.75">
      <c r="A33" s="83">
        <v>22</v>
      </c>
      <c r="B33" s="71" t="s">
        <v>41</v>
      </c>
      <c r="C33" s="99"/>
      <c r="D33" s="99"/>
      <c r="E33" s="100">
        <v>1</v>
      </c>
      <c r="F33" s="94">
        <f t="shared" si="0"/>
        <v>1</v>
      </c>
      <c r="G33" s="99"/>
      <c r="H33" s="100"/>
      <c r="I33" s="100">
        <v>40</v>
      </c>
      <c r="J33" s="96">
        <f t="shared" si="1"/>
        <v>40</v>
      </c>
      <c r="K33" s="99"/>
      <c r="L33" s="99"/>
      <c r="M33" s="100">
        <v>1</v>
      </c>
      <c r="N33" s="94">
        <f t="shared" si="2"/>
        <v>1</v>
      </c>
      <c r="O33" s="99"/>
      <c r="P33" s="100"/>
      <c r="Q33" s="100">
        <v>10</v>
      </c>
      <c r="R33" s="96">
        <f t="shared" si="3"/>
        <v>10</v>
      </c>
      <c r="S33" s="100"/>
      <c r="T33" s="100">
        <v>26</v>
      </c>
      <c r="U33" s="100">
        <v>10</v>
      </c>
      <c r="V33" s="94">
        <f t="shared" si="4"/>
        <v>36</v>
      </c>
    </row>
    <row r="34" spans="1:85" s="3" customFormat="1" ht="15.75">
      <c r="A34" s="83">
        <v>23</v>
      </c>
      <c r="B34" s="71" t="s">
        <v>42</v>
      </c>
      <c r="C34" s="99">
        <v>0</v>
      </c>
      <c r="D34" s="99">
        <v>3</v>
      </c>
      <c r="E34" s="100">
        <v>3</v>
      </c>
      <c r="F34" s="94">
        <f t="shared" si="0"/>
        <v>6</v>
      </c>
      <c r="G34" s="99">
        <v>232</v>
      </c>
      <c r="H34" s="100">
        <v>16</v>
      </c>
      <c r="I34" s="100">
        <v>18</v>
      </c>
      <c r="J34" s="96">
        <f t="shared" si="1"/>
        <v>266</v>
      </c>
      <c r="K34" s="99">
        <v>0</v>
      </c>
      <c r="L34" s="99">
        <v>3</v>
      </c>
      <c r="M34" s="100">
        <v>3</v>
      </c>
      <c r="N34" s="94">
        <f t="shared" si="2"/>
        <v>6</v>
      </c>
      <c r="O34" s="99">
        <v>232</v>
      </c>
      <c r="P34" s="100">
        <v>16</v>
      </c>
      <c r="Q34" s="100">
        <v>18</v>
      </c>
      <c r="R34" s="96">
        <f t="shared" si="3"/>
        <v>266</v>
      </c>
      <c r="S34" s="100">
        <v>232</v>
      </c>
      <c r="T34" s="100">
        <v>19</v>
      </c>
      <c r="U34" s="100">
        <v>21</v>
      </c>
      <c r="V34" s="94">
        <f t="shared" si="4"/>
        <v>272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4" customFormat="1" ht="15.75">
      <c r="A35" s="83">
        <v>24</v>
      </c>
      <c r="B35" s="71" t="s">
        <v>43</v>
      </c>
      <c r="C35" s="101">
        <v>217</v>
      </c>
      <c r="D35" s="101">
        <v>27</v>
      </c>
      <c r="E35" s="102">
        <v>4</v>
      </c>
      <c r="F35" s="94">
        <f t="shared" si="0"/>
        <v>248</v>
      </c>
      <c r="G35" s="103">
        <v>373</v>
      </c>
      <c r="H35" s="102">
        <v>203</v>
      </c>
      <c r="I35" s="102">
        <v>37</v>
      </c>
      <c r="J35" s="96">
        <f t="shared" si="1"/>
        <v>613</v>
      </c>
      <c r="K35" s="103">
        <v>187</v>
      </c>
      <c r="L35" s="103">
        <v>25</v>
      </c>
      <c r="M35" s="102">
        <v>2</v>
      </c>
      <c r="N35" s="94">
        <f t="shared" si="2"/>
        <v>214</v>
      </c>
      <c r="O35" s="103">
        <v>343</v>
      </c>
      <c r="P35" s="102">
        <v>197</v>
      </c>
      <c r="Q35" s="102">
        <v>31</v>
      </c>
      <c r="R35" s="96">
        <f t="shared" si="3"/>
        <v>571</v>
      </c>
      <c r="S35" s="102">
        <v>373</v>
      </c>
      <c r="T35" s="102">
        <v>734</v>
      </c>
      <c r="U35" s="102">
        <v>220</v>
      </c>
      <c r="V35" s="94">
        <f t="shared" si="4"/>
        <v>1327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3" customFormat="1" ht="15.75">
      <c r="A36" s="83">
        <v>25</v>
      </c>
      <c r="B36" s="71" t="s">
        <v>44</v>
      </c>
      <c r="C36" s="96">
        <v>149</v>
      </c>
      <c r="D36" s="96">
        <v>22</v>
      </c>
      <c r="E36" s="94">
        <v>4</v>
      </c>
      <c r="F36" s="94">
        <f t="shared" si="0"/>
        <v>175</v>
      </c>
      <c r="G36" s="96">
        <v>323</v>
      </c>
      <c r="H36" s="94">
        <v>51</v>
      </c>
      <c r="I36" s="94">
        <v>1</v>
      </c>
      <c r="J36" s="96">
        <f t="shared" si="1"/>
        <v>375</v>
      </c>
      <c r="K36" s="96">
        <v>149</v>
      </c>
      <c r="L36" s="96">
        <v>22</v>
      </c>
      <c r="M36" s="94">
        <v>4</v>
      </c>
      <c r="N36" s="94">
        <f t="shared" si="2"/>
        <v>175</v>
      </c>
      <c r="O36" s="96">
        <v>323</v>
      </c>
      <c r="P36" s="94">
        <v>51</v>
      </c>
      <c r="Q36" s="94">
        <v>1</v>
      </c>
      <c r="R36" s="96">
        <f t="shared" si="3"/>
        <v>375</v>
      </c>
      <c r="S36" s="94">
        <v>884</v>
      </c>
      <c r="T36" s="94">
        <v>170</v>
      </c>
      <c r="U36" s="94">
        <v>57</v>
      </c>
      <c r="V36" s="94">
        <f t="shared" si="4"/>
        <v>1111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4" customFormat="1" ht="15.75">
      <c r="A37" s="83">
        <v>26</v>
      </c>
      <c r="B37" s="71" t="s">
        <v>45</v>
      </c>
      <c r="C37" s="99">
        <v>530</v>
      </c>
      <c r="D37" s="99">
        <v>76</v>
      </c>
      <c r="E37" s="100">
        <v>3</v>
      </c>
      <c r="F37" s="94">
        <f t="shared" si="0"/>
        <v>609</v>
      </c>
      <c r="G37" s="99">
        <v>1344</v>
      </c>
      <c r="H37" s="100">
        <v>149</v>
      </c>
      <c r="I37" s="100">
        <v>5</v>
      </c>
      <c r="J37" s="96">
        <f t="shared" si="1"/>
        <v>1498</v>
      </c>
      <c r="K37" s="99">
        <v>530</v>
      </c>
      <c r="L37" s="99">
        <v>76</v>
      </c>
      <c r="M37" s="100">
        <v>3</v>
      </c>
      <c r="N37" s="94">
        <f t="shared" si="2"/>
        <v>609</v>
      </c>
      <c r="O37" s="99">
        <v>1344</v>
      </c>
      <c r="P37" s="100">
        <v>149</v>
      </c>
      <c r="Q37" s="100">
        <v>5</v>
      </c>
      <c r="R37" s="96">
        <f t="shared" si="3"/>
        <v>1498</v>
      </c>
      <c r="S37" s="100">
        <v>2534</v>
      </c>
      <c r="T37" s="100">
        <v>150</v>
      </c>
      <c r="U37" s="100">
        <v>47</v>
      </c>
      <c r="V37" s="94">
        <f t="shared" si="4"/>
        <v>2731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3" customFormat="1" ht="15.75">
      <c r="A38" s="83">
        <v>27</v>
      </c>
      <c r="B38" s="71" t="s">
        <v>46</v>
      </c>
      <c r="C38" s="99"/>
      <c r="D38" s="96"/>
      <c r="E38" s="94">
        <v>5</v>
      </c>
      <c r="F38" s="94">
        <f t="shared" si="0"/>
        <v>5</v>
      </c>
      <c r="G38" s="96"/>
      <c r="H38" s="94">
        <v>142</v>
      </c>
      <c r="I38" s="94">
        <v>16</v>
      </c>
      <c r="J38" s="96">
        <f t="shared" si="1"/>
        <v>158</v>
      </c>
      <c r="K38" s="96"/>
      <c r="L38" s="96"/>
      <c r="M38" s="94">
        <v>4</v>
      </c>
      <c r="N38" s="94">
        <f t="shared" si="2"/>
        <v>4</v>
      </c>
      <c r="O38" s="96"/>
      <c r="P38" s="94">
        <v>142</v>
      </c>
      <c r="Q38" s="94">
        <v>16</v>
      </c>
      <c r="R38" s="96">
        <f t="shared" si="3"/>
        <v>158</v>
      </c>
      <c r="S38" s="86"/>
      <c r="T38" s="94">
        <v>293</v>
      </c>
      <c r="U38" s="94">
        <v>56</v>
      </c>
      <c r="V38" s="94">
        <f t="shared" si="4"/>
        <v>349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3" customFormat="1" ht="15.75">
      <c r="A39" s="83">
        <v>28</v>
      </c>
      <c r="B39" s="71" t="s">
        <v>47</v>
      </c>
      <c r="C39" s="96">
        <v>0</v>
      </c>
      <c r="D39" s="96">
        <v>8</v>
      </c>
      <c r="E39" s="94">
        <v>5</v>
      </c>
      <c r="F39" s="94">
        <f t="shared" si="0"/>
        <v>13</v>
      </c>
      <c r="G39" s="96">
        <v>0</v>
      </c>
      <c r="H39" s="94">
        <v>10</v>
      </c>
      <c r="I39" s="94">
        <v>0</v>
      </c>
      <c r="J39" s="96">
        <f t="shared" si="1"/>
        <v>10</v>
      </c>
      <c r="K39" s="96">
        <v>0</v>
      </c>
      <c r="L39" s="96">
        <v>8</v>
      </c>
      <c r="M39" s="94">
        <v>5</v>
      </c>
      <c r="N39" s="94">
        <f t="shared" si="2"/>
        <v>13</v>
      </c>
      <c r="O39" s="96">
        <v>0</v>
      </c>
      <c r="P39" s="94">
        <v>0</v>
      </c>
      <c r="Q39" s="94">
        <v>0</v>
      </c>
      <c r="R39" s="96">
        <v>0</v>
      </c>
      <c r="S39" s="94">
        <v>450</v>
      </c>
      <c r="T39" s="94">
        <v>124</v>
      </c>
      <c r="U39" s="94">
        <v>62</v>
      </c>
      <c r="V39" s="94">
        <f t="shared" si="4"/>
        <v>636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24" customFormat="1" ht="15.75">
      <c r="A40" s="83">
        <v>29</v>
      </c>
      <c r="B40" s="71" t="s">
        <v>48</v>
      </c>
      <c r="C40" s="99">
        <v>82</v>
      </c>
      <c r="D40" s="99">
        <v>13</v>
      </c>
      <c r="E40" s="100">
        <v>4</v>
      </c>
      <c r="F40" s="94">
        <f t="shared" si="0"/>
        <v>99</v>
      </c>
      <c r="G40" s="99">
        <v>393</v>
      </c>
      <c r="H40" s="100">
        <v>71</v>
      </c>
      <c r="I40" s="100">
        <v>2</v>
      </c>
      <c r="J40" s="96">
        <f t="shared" si="1"/>
        <v>466</v>
      </c>
      <c r="K40" s="99">
        <v>82</v>
      </c>
      <c r="L40" s="99">
        <v>13</v>
      </c>
      <c r="M40" s="100">
        <v>4</v>
      </c>
      <c r="N40" s="94">
        <f t="shared" si="2"/>
        <v>99</v>
      </c>
      <c r="O40" s="99">
        <v>393</v>
      </c>
      <c r="P40" s="100">
        <v>71</v>
      </c>
      <c r="Q40" s="100">
        <v>2</v>
      </c>
      <c r="R40" s="96">
        <f t="shared" si="3"/>
        <v>466</v>
      </c>
      <c r="S40" s="100"/>
      <c r="T40" s="100">
        <v>171</v>
      </c>
      <c r="U40" s="100">
        <v>70</v>
      </c>
      <c r="V40" s="94">
        <f t="shared" si="4"/>
        <v>241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50" customFormat="1" ht="15.75">
      <c r="A41" s="84">
        <v>30</v>
      </c>
      <c r="B41" s="85" t="s">
        <v>49</v>
      </c>
      <c r="C41" s="99">
        <v>46</v>
      </c>
      <c r="D41" s="99">
        <v>9</v>
      </c>
      <c r="E41" s="99">
        <v>0</v>
      </c>
      <c r="F41" s="96">
        <f t="shared" si="0"/>
        <v>55</v>
      </c>
      <c r="G41" s="99">
        <v>18</v>
      </c>
      <c r="H41" s="99">
        <v>22</v>
      </c>
      <c r="I41" s="99">
        <v>59</v>
      </c>
      <c r="J41" s="96">
        <f t="shared" si="1"/>
        <v>99</v>
      </c>
      <c r="K41" s="99">
        <v>46</v>
      </c>
      <c r="L41" s="99">
        <v>9</v>
      </c>
      <c r="M41" s="99">
        <v>0</v>
      </c>
      <c r="N41" s="96">
        <f t="shared" si="2"/>
        <v>55</v>
      </c>
      <c r="O41" s="99">
        <v>17</v>
      </c>
      <c r="P41" s="99">
        <v>22</v>
      </c>
      <c r="Q41" s="99">
        <v>0</v>
      </c>
      <c r="R41" s="96">
        <f t="shared" si="3"/>
        <v>39</v>
      </c>
      <c r="S41" s="99">
        <v>50</v>
      </c>
      <c r="T41" s="99">
        <v>38</v>
      </c>
      <c r="U41" s="99">
        <v>0</v>
      </c>
      <c r="V41" s="96">
        <f t="shared" si="4"/>
        <v>88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1:85" s="4" customFormat="1" ht="15.75">
      <c r="A42" s="83">
        <v>31</v>
      </c>
      <c r="B42" s="71" t="s">
        <v>120</v>
      </c>
      <c r="C42" s="99"/>
      <c r="D42" s="99">
        <v>11</v>
      </c>
      <c r="E42" s="100">
        <v>5</v>
      </c>
      <c r="F42" s="94">
        <f t="shared" si="0"/>
        <v>16</v>
      </c>
      <c r="G42" s="99"/>
      <c r="H42" s="100">
        <v>45</v>
      </c>
      <c r="I42" s="100">
        <v>97</v>
      </c>
      <c r="J42" s="96">
        <f t="shared" si="1"/>
        <v>142</v>
      </c>
      <c r="K42" s="99"/>
      <c r="L42" s="99">
        <v>3</v>
      </c>
      <c r="M42" s="100">
        <v>2</v>
      </c>
      <c r="N42" s="94">
        <f t="shared" si="2"/>
        <v>5</v>
      </c>
      <c r="O42" s="99"/>
      <c r="P42" s="100">
        <v>32</v>
      </c>
      <c r="Q42" s="100">
        <v>48</v>
      </c>
      <c r="R42" s="96">
        <f t="shared" si="3"/>
        <v>80</v>
      </c>
      <c r="S42" s="100"/>
      <c r="T42" s="100">
        <v>309</v>
      </c>
      <c r="U42" s="100">
        <v>103</v>
      </c>
      <c r="V42" s="94">
        <f t="shared" si="4"/>
        <v>412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s="3" customFormat="1" ht="15.75">
      <c r="A43" s="83">
        <v>32</v>
      </c>
      <c r="B43" s="71" t="s">
        <v>50</v>
      </c>
      <c r="C43" s="96">
        <v>25</v>
      </c>
      <c r="D43" s="96">
        <v>5</v>
      </c>
      <c r="E43" s="94">
        <v>0</v>
      </c>
      <c r="F43" s="94">
        <f t="shared" si="0"/>
        <v>30</v>
      </c>
      <c r="G43" s="96">
        <v>9</v>
      </c>
      <c r="H43" s="94">
        <v>14</v>
      </c>
      <c r="I43" s="94">
        <v>2</v>
      </c>
      <c r="J43" s="96">
        <f t="shared" si="1"/>
        <v>25</v>
      </c>
      <c r="K43" s="96">
        <v>25</v>
      </c>
      <c r="L43" s="96">
        <v>5</v>
      </c>
      <c r="M43" s="94">
        <v>0</v>
      </c>
      <c r="N43" s="94">
        <f t="shared" si="2"/>
        <v>30</v>
      </c>
      <c r="O43" s="96">
        <v>9</v>
      </c>
      <c r="P43" s="94">
        <v>14</v>
      </c>
      <c r="Q43" s="94">
        <v>2</v>
      </c>
      <c r="R43" s="96">
        <f t="shared" si="3"/>
        <v>25</v>
      </c>
      <c r="S43" s="94">
        <v>0</v>
      </c>
      <c r="T43" s="94">
        <v>106</v>
      </c>
      <c r="U43" s="94">
        <v>131</v>
      </c>
      <c r="V43" s="94">
        <f t="shared" si="4"/>
        <v>237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s="3" customFormat="1" ht="15.75">
      <c r="A44" s="83">
        <v>33</v>
      </c>
      <c r="B44" s="71" t="s">
        <v>51</v>
      </c>
      <c r="C44" s="99">
        <v>250</v>
      </c>
      <c r="D44" s="99">
        <v>26</v>
      </c>
      <c r="E44" s="100">
        <v>0</v>
      </c>
      <c r="F44" s="94">
        <f t="shared" si="0"/>
        <v>276</v>
      </c>
      <c r="G44" s="99">
        <v>44</v>
      </c>
      <c r="H44" s="100">
        <v>11</v>
      </c>
      <c r="I44" s="100">
        <v>2</v>
      </c>
      <c r="J44" s="96">
        <f t="shared" si="1"/>
        <v>57</v>
      </c>
      <c r="K44" s="99">
        <v>162</v>
      </c>
      <c r="L44" s="99">
        <v>26</v>
      </c>
      <c r="M44" s="100">
        <v>0</v>
      </c>
      <c r="N44" s="94">
        <f t="shared" si="2"/>
        <v>188</v>
      </c>
      <c r="O44" s="99">
        <v>44</v>
      </c>
      <c r="P44" s="100">
        <v>11</v>
      </c>
      <c r="Q44" s="100">
        <v>2</v>
      </c>
      <c r="R44" s="96">
        <f t="shared" si="3"/>
        <v>57</v>
      </c>
      <c r="S44" s="100">
        <v>206</v>
      </c>
      <c r="T44" s="100">
        <v>37</v>
      </c>
      <c r="U44" s="100">
        <v>67</v>
      </c>
      <c r="V44" s="94">
        <f t="shared" si="4"/>
        <v>310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s="75" customFormat="1" ht="15.75">
      <c r="A45" s="87">
        <v>34</v>
      </c>
      <c r="B45" s="88" t="s">
        <v>52</v>
      </c>
      <c r="C45" s="99">
        <v>39</v>
      </c>
      <c r="D45" s="99">
        <v>25</v>
      </c>
      <c r="E45" s="99">
        <v>8</v>
      </c>
      <c r="F45" s="96">
        <f t="shared" si="0"/>
        <v>72</v>
      </c>
      <c r="G45" s="99">
        <v>57</v>
      </c>
      <c r="H45" s="99">
        <v>31</v>
      </c>
      <c r="I45" s="99">
        <v>2</v>
      </c>
      <c r="J45" s="96">
        <f t="shared" si="1"/>
        <v>90</v>
      </c>
      <c r="K45" s="99">
        <v>23</v>
      </c>
      <c r="L45" s="99">
        <v>14</v>
      </c>
      <c r="M45" s="99">
        <v>8</v>
      </c>
      <c r="N45" s="96">
        <f t="shared" si="2"/>
        <v>45</v>
      </c>
      <c r="O45" s="99">
        <v>32</v>
      </c>
      <c r="P45" s="99">
        <v>25</v>
      </c>
      <c r="Q45" s="99">
        <v>2</v>
      </c>
      <c r="R45" s="96">
        <f t="shared" si="3"/>
        <v>59</v>
      </c>
      <c r="S45" s="99">
        <v>53</v>
      </c>
      <c r="T45" s="99">
        <v>165</v>
      </c>
      <c r="U45" s="99">
        <v>103</v>
      </c>
      <c r="V45" s="96">
        <f t="shared" si="4"/>
        <v>321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s="3" customFormat="1" ht="15.75">
      <c r="A46" s="83">
        <v>35</v>
      </c>
      <c r="B46" s="71" t="s">
        <v>53</v>
      </c>
      <c r="C46" s="99">
        <v>0</v>
      </c>
      <c r="D46" s="99">
        <v>0</v>
      </c>
      <c r="E46" s="100">
        <v>0</v>
      </c>
      <c r="F46" s="94">
        <f t="shared" si="0"/>
        <v>0</v>
      </c>
      <c r="G46" s="99">
        <v>0</v>
      </c>
      <c r="H46" s="100">
        <v>0</v>
      </c>
      <c r="I46" s="100">
        <v>0</v>
      </c>
      <c r="J46" s="96">
        <f t="shared" si="1"/>
        <v>0</v>
      </c>
      <c r="K46" s="99">
        <v>0</v>
      </c>
      <c r="L46" s="99">
        <v>0</v>
      </c>
      <c r="M46" s="100">
        <v>0</v>
      </c>
      <c r="N46" s="94">
        <f t="shared" si="2"/>
        <v>0</v>
      </c>
      <c r="O46" s="99">
        <v>0</v>
      </c>
      <c r="P46" s="100">
        <v>0</v>
      </c>
      <c r="Q46" s="100">
        <v>0</v>
      </c>
      <c r="R46" s="96">
        <f t="shared" si="3"/>
        <v>0</v>
      </c>
      <c r="S46" s="100">
        <v>0</v>
      </c>
      <c r="T46" s="100">
        <v>265</v>
      </c>
      <c r="U46" s="100">
        <v>120</v>
      </c>
      <c r="V46" s="94">
        <f t="shared" si="4"/>
        <v>385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s="24" customFormat="1" ht="15.75">
      <c r="A47" s="83">
        <v>36</v>
      </c>
      <c r="B47" s="71" t="s">
        <v>54</v>
      </c>
      <c r="C47" s="96">
        <v>167</v>
      </c>
      <c r="D47" s="96">
        <v>6</v>
      </c>
      <c r="E47" s="94">
        <v>3</v>
      </c>
      <c r="F47" s="94">
        <f t="shared" si="0"/>
        <v>176</v>
      </c>
      <c r="G47" s="96">
        <v>198</v>
      </c>
      <c r="H47" s="94">
        <v>8</v>
      </c>
      <c r="I47" s="94">
        <v>1</v>
      </c>
      <c r="J47" s="96">
        <f t="shared" si="1"/>
        <v>207</v>
      </c>
      <c r="K47" s="96">
        <v>167</v>
      </c>
      <c r="L47" s="96">
        <v>6</v>
      </c>
      <c r="M47" s="94">
        <v>3</v>
      </c>
      <c r="N47" s="94">
        <f t="shared" si="2"/>
        <v>176</v>
      </c>
      <c r="O47" s="96">
        <v>198</v>
      </c>
      <c r="P47" s="94">
        <v>8</v>
      </c>
      <c r="Q47" s="94">
        <v>1</v>
      </c>
      <c r="R47" s="96">
        <f t="shared" si="3"/>
        <v>207</v>
      </c>
      <c r="S47" s="94">
        <v>874</v>
      </c>
      <c r="T47" s="94">
        <v>56</v>
      </c>
      <c r="U47" s="94">
        <v>38</v>
      </c>
      <c r="V47" s="94">
        <f t="shared" si="4"/>
        <v>968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s="4" customFormat="1" ht="15.75">
      <c r="A48" s="83">
        <v>37</v>
      </c>
      <c r="B48" s="71" t="s">
        <v>55</v>
      </c>
      <c r="C48" s="99">
        <v>0</v>
      </c>
      <c r="D48" s="99">
        <v>0</v>
      </c>
      <c r="E48" s="100">
        <v>2</v>
      </c>
      <c r="F48" s="94">
        <f t="shared" si="0"/>
        <v>2</v>
      </c>
      <c r="G48" s="99">
        <v>0</v>
      </c>
      <c r="H48" s="100">
        <v>0</v>
      </c>
      <c r="I48" s="100">
        <v>2</v>
      </c>
      <c r="J48" s="96">
        <f t="shared" si="1"/>
        <v>2</v>
      </c>
      <c r="K48" s="99">
        <v>0</v>
      </c>
      <c r="L48" s="99">
        <v>0</v>
      </c>
      <c r="M48" s="100">
        <v>2</v>
      </c>
      <c r="N48" s="94">
        <f t="shared" si="2"/>
        <v>2</v>
      </c>
      <c r="O48" s="99">
        <v>0</v>
      </c>
      <c r="P48" s="100">
        <v>0</v>
      </c>
      <c r="Q48" s="100">
        <v>2</v>
      </c>
      <c r="R48" s="96">
        <f t="shared" si="3"/>
        <v>2</v>
      </c>
      <c r="S48" s="100">
        <v>0</v>
      </c>
      <c r="T48" s="100">
        <v>0</v>
      </c>
      <c r="U48" s="100">
        <v>60</v>
      </c>
      <c r="V48" s="94">
        <f t="shared" si="4"/>
        <v>60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4" customFormat="1" ht="15.75">
      <c r="A49" s="83">
        <v>38</v>
      </c>
      <c r="B49" s="71" t="s">
        <v>56</v>
      </c>
      <c r="C49" s="99">
        <v>172</v>
      </c>
      <c r="D49" s="99">
        <v>66</v>
      </c>
      <c r="E49" s="100">
        <v>4</v>
      </c>
      <c r="F49" s="94">
        <f t="shared" si="0"/>
        <v>242</v>
      </c>
      <c r="G49" s="99">
        <v>303</v>
      </c>
      <c r="H49" s="100">
        <v>75</v>
      </c>
      <c r="I49" s="100">
        <v>70</v>
      </c>
      <c r="J49" s="96">
        <f t="shared" si="1"/>
        <v>448</v>
      </c>
      <c r="K49" s="99">
        <v>172</v>
      </c>
      <c r="L49" s="99">
        <v>45</v>
      </c>
      <c r="M49" s="100">
        <v>4</v>
      </c>
      <c r="N49" s="94">
        <f t="shared" si="2"/>
        <v>221</v>
      </c>
      <c r="O49" s="99">
        <v>303</v>
      </c>
      <c r="P49" s="100">
        <v>75</v>
      </c>
      <c r="Q49" s="100">
        <v>42</v>
      </c>
      <c r="R49" s="96">
        <f t="shared" si="3"/>
        <v>420</v>
      </c>
      <c r="S49" s="100">
        <v>445</v>
      </c>
      <c r="T49" s="100">
        <v>247</v>
      </c>
      <c r="U49" s="100">
        <v>126</v>
      </c>
      <c r="V49" s="94">
        <f t="shared" si="4"/>
        <v>818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74" customFormat="1" ht="15.75">
      <c r="A50" s="84">
        <v>39</v>
      </c>
      <c r="B50" s="85" t="s">
        <v>57</v>
      </c>
      <c r="C50" s="99">
        <v>0</v>
      </c>
      <c r="D50" s="99">
        <v>30</v>
      </c>
      <c r="E50" s="99">
        <v>7</v>
      </c>
      <c r="F50" s="96">
        <f t="shared" si="0"/>
        <v>37</v>
      </c>
      <c r="G50" s="99">
        <v>68</v>
      </c>
      <c r="H50" s="99">
        <v>26</v>
      </c>
      <c r="I50" s="99">
        <v>25</v>
      </c>
      <c r="J50" s="96">
        <f t="shared" si="1"/>
        <v>119</v>
      </c>
      <c r="K50" s="99">
        <v>0</v>
      </c>
      <c r="L50" s="99">
        <v>28</v>
      </c>
      <c r="M50" s="99">
        <v>5</v>
      </c>
      <c r="N50" s="96">
        <f t="shared" si="2"/>
        <v>33</v>
      </c>
      <c r="O50" s="99">
        <v>68</v>
      </c>
      <c r="P50" s="99">
        <v>26</v>
      </c>
      <c r="Q50" s="99">
        <v>25</v>
      </c>
      <c r="R50" s="96">
        <f t="shared" si="3"/>
        <v>119</v>
      </c>
      <c r="S50" s="99">
        <v>253</v>
      </c>
      <c r="T50" s="99">
        <v>155</v>
      </c>
      <c r="U50" s="99">
        <v>73</v>
      </c>
      <c r="V50" s="96">
        <f t="shared" si="4"/>
        <v>481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s="24" customFormat="1" ht="15.75">
      <c r="A51" s="83">
        <v>40</v>
      </c>
      <c r="B51" s="71" t="s">
        <v>58</v>
      </c>
      <c r="C51" s="99">
        <v>458</v>
      </c>
      <c r="D51" s="99">
        <v>71</v>
      </c>
      <c r="E51" s="100">
        <v>35</v>
      </c>
      <c r="F51" s="94">
        <f>C51+E51+D51</f>
        <v>564</v>
      </c>
      <c r="G51" s="99">
        <v>458</v>
      </c>
      <c r="H51" s="100">
        <v>71</v>
      </c>
      <c r="I51" s="100">
        <v>35</v>
      </c>
      <c r="J51" s="96">
        <f t="shared" si="1"/>
        <v>564</v>
      </c>
      <c r="K51" s="99">
        <v>420</v>
      </c>
      <c r="L51" s="99">
        <v>71</v>
      </c>
      <c r="M51" s="100">
        <v>35</v>
      </c>
      <c r="N51" s="94">
        <f t="shared" si="2"/>
        <v>526</v>
      </c>
      <c r="O51" s="99">
        <v>415</v>
      </c>
      <c r="P51" s="100">
        <v>71</v>
      </c>
      <c r="Q51" s="100">
        <v>35</v>
      </c>
      <c r="R51" s="96">
        <v>521</v>
      </c>
      <c r="S51" s="100">
        <v>415</v>
      </c>
      <c r="T51" s="100">
        <v>71</v>
      </c>
      <c r="U51" s="100">
        <v>35</v>
      </c>
      <c r="V51" s="94">
        <f t="shared" si="4"/>
        <v>521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s="24" customFormat="1" ht="15.75">
      <c r="A52" s="83">
        <v>41</v>
      </c>
      <c r="B52" s="71" t="s">
        <v>59</v>
      </c>
      <c r="C52" s="99"/>
      <c r="D52" s="99">
        <v>106</v>
      </c>
      <c r="E52" s="100">
        <v>5</v>
      </c>
      <c r="F52" s="94">
        <f t="shared" si="0"/>
        <v>111</v>
      </c>
      <c r="G52" s="99"/>
      <c r="H52" s="100">
        <v>639</v>
      </c>
      <c r="I52" s="100">
        <v>156</v>
      </c>
      <c r="J52" s="96">
        <f t="shared" si="1"/>
        <v>795</v>
      </c>
      <c r="K52" s="99"/>
      <c r="L52" s="99">
        <v>98</v>
      </c>
      <c r="M52" s="100">
        <v>5</v>
      </c>
      <c r="N52" s="94">
        <f t="shared" si="2"/>
        <v>103</v>
      </c>
      <c r="O52" s="99"/>
      <c r="P52" s="100">
        <v>631</v>
      </c>
      <c r="Q52" s="100">
        <v>145</v>
      </c>
      <c r="R52" s="96">
        <f t="shared" si="3"/>
        <v>776</v>
      </c>
      <c r="S52" s="100"/>
      <c r="T52" s="100">
        <v>740</v>
      </c>
      <c r="U52" s="100">
        <v>150</v>
      </c>
      <c r="V52" s="94">
        <f t="shared" si="4"/>
        <v>890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s="4" customFormat="1" ht="15.75">
      <c r="A53" s="83">
        <v>42</v>
      </c>
      <c r="B53" s="71" t="s">
        <v>60</v>
      </c>
      <c r="C53" s="99">
        <v>185</v>
      </c>
      <c r="D53" s="99">
        <v>21</v>
      </c>
      <c r="E53" s="100">
        <v>3</v>
      </c>
      <c r="F53" s="94">
        <f t="shared" si="0"/>
        <v>209</v>
      </c>
      <c r="G53" s="99">
        <v>209</v>
      </c>
      <c r="H53" s="100">
        <v>49</v>
      </c>
      <c r="I53" s="100">
        <v>5</v>
      </c>
      <c r="J53" s="96">
        <f t="shared" si="1"/>
        <v>263</v>
      </c>
      <c r="K53" s="99">
        <v>184</v>
      </c>
      <c r="L53" s="99">
        <v>11</v>
      </c>
      <c r="M53" s="100">
        <v>2</v>
      </c>
      <c r="N53" s="94">
        <f t="shared" si="2"/>
        <v>197</v>
      </c>
      <c r="O53" s="99">
        <v>209</v>
      </c>
      <c r="P53" s="100">
        <v>49</v>
      </c>
      <c r="Q53" s="100">
        <v>5</v>
      </c>
      <c r="R53" s="96">
        <f t="shared" si="3"/>
        <v>263</v>
      </c>
      <c r="S53" s="100">
        <v>364</v>
      </c>
      <c r="T53" s="100">
        <v>70</v>
      </c>
      <c r="U53" s="100">
        <v>45</v>
      </c>
      <c r="V53" s="94">
        <f t="shared" si="4"/>
        <v>479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3" customFormat="1" ht="15.75">
      <c r="A54" s="83">
        <v>43</v>
      </c>
      <c r="B54" s="71" t="s">
        <v>61</v>
      </c>
      <c r="C54" s="96"/>
      <c r="D54" s="96">
        <f>'[1]Sheet1'!$C$11</f>
        <v>28</v>
      </c>
      <c r="E54" s="94">
        <v>9</v>
      </c>
      <c r="F54" s="94">
        <f t="shared" si="0"/>
        <v>37</v>
      </c>
      <c r="G54" s="96"/>
      <c r="H54" s="94"/>
      <c r="I54" s="94"/>
      <c r="J54" s="96">
        <f t="shared" si="1"/>
        <v>0</v>
      </c>
      <c r="K54" s="96"/>
      <c r="L54" s="96">
        <f>D54</f>
        <v>28</v>
      </c>
      <c r="M54" s="94">
        <v>8</v>
      </c>
      <c r="N54" s="94">
        <f t="shared" si="2"/>
        <v>36</v>
      </c>
      <c r="O54" s="96"/>
      <c r="P54" s="94"/>
      <c r="Q54" s="94"/>
      <c r="R54" s="96">
        <f t="shared" si="3"/>
        <v>0</v>
      </c>
      <c r="S54" s="94"/>
      <c r="T54" s="94">
        <f>'[1]Sheet1'!$D$11</f>
        <v>157</v>
      </c>
      <c r="U54" s="94">
        <f>'[1]Sheet1'!$D$10</f>
        <v>129</v>
      </c>
      <c r="V54" s="94">
        <f t="shared" si="4"/>
        <v>286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85" s="3" customFormat="1" ht="15.75">
      <c r="A55" s="83">
        <v>44</v>
      </c>
      <c r="B55" s="71" t="s">
        <v>62</v>
      </c>
      <c r="C55" s="99">
        <v>365</v>
      </c>
      <c r="D55" s="99">
        <v>35</v>
      </c>
      <c r="E55" s="100">
        <v>5</v>
      </c>
      <c r="F55" s="94">
        <f t="shared" si="0"/>
        <v>405</v>
      </c>
      <c r="G55" s="99">
        <v>210</v>
      </c>
      <c r="H55" s="100">
        <v>25</v>
      </c>
      <c r="I55" s="100">
        <v>2</v>
      </c>
      <c r="J55" s="96">
        <f t="shared" si="1"/>
        <v>237</v>
      </c>
      <c r="K55" s="99">
        <v>289</v>
      </c>
      <c r="L55" s="99">
        <v>31</v>
      </c>
      <c r="M55" s="100">
        <v>5</v>
      </c>
      <c r="N55" s="94">
        <f t="shared" si="2"/>
        <v>325</v>
      </c>
      <c r="O55" s="99">
        <v>182</v>
      </c>
      <c r="P55" s="100">
        <v>19</v>
      </c>
      <c r="Q55" s="100">
        <v>2</v>
      </c>
      <c r="R55" s="96">
        <f t="shared" si="3"/>
        <v>203</v>
      </c>
      <c r="S55" s="100">
        <v>913</v>
      </c>
      <c r="T55" s="100">
        <v>98</v>
      </c>
      <c r="U55" s="100">
        <v>103</v>
      </c>
      <c r="V55" s="94">
        <f t="shared" si="4"/>
        <v>1114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:85" s="4" customFormat="1" ht="15.75">
      <c r="A56" s="83">
        <v>45</v>
      </c>
      <c r="B56" s="71" t="s">
        <v>63</v>
      </c>
      <c r="C56" s="99"/>
      <c r="D56" s="99"/>
      <c r="E56" s="100">
        <v>4</v>
      </c>
      <c r="F56" s="94">
        <f t="shared" si="0"/>
        <v>4</v>
      </c>
      <c r="G56" s="99"/>
      <c r="H56" s="100"/>
      <c r="I56" s="100">
        <v>1</v>
      </c>
      <c r="J56" s="96">
        <f t="shared" si="1"/>
        <v>1</v>
      </c>
      <c r="K56" s="99"/>
      <c r="L56" s="99"/>
      <c r="M56" s="100">
        <v>2</v>
      </c>
      <c r="N56" s="94">
        <f t="shared" si="2"/>
        <v>2</v>
      </c>
      <c r="O56" s="99"/>
      <c r="P56" s="100"/>
      <c r="Q56" s="100">
        <v>1</v>
      </c>
      <c r="R56" s="96">
        <f t="shared" si="3"/>
        <v>1</v>
      </c>
      <c r="S56" s="100"/>
      <c r="T56" s="100"/>
      <c r="U56" s="100">
        <v>33</v>
      </c>
      <c r="V56" s="94">
        <f t="shared" si="4"/>
        <v>33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s="4" customFormat="1" ht="15.75">
      <c r="A57" s="83">
        <v>46</v>
      </c>
      <c r="B57" s="71" t="s">
        <v>64</v>
      </c>
      <c r="C57" s="104"/>
      <c r="D57" s="104">
        <v>17</v>
      </c>
      <c r="E57" s="105">
        <v>4</v>
      </c>
      <c r="F57" s="94">
        <f t="shared" si="0"/>
        <v>21</v>
      </c>
      <c r="G57" s="104"/>
      <c r="H57" s="105">
        <v>13</v>
      </c>
      <c r="I57" s="105"/>
      <c r="J57" s="106">
        <f>G57+H57+I57</f>
        <v>13</v>
      </c>
      <c r="K57" s="104"/>
      <c r="L57" s="104">
        <v>4</v>
      </c>
      <c r="M57" s="105">
        <v>1</v>
      </c>
      <c r="N57" s="107">
        <f>K57+L57+M57</f>
        <v>5</v>
      </c>
      <c r="O57" s="104"/>
      <c r="P57" s="105">
        <v>8</v>
      </c>
      <c r="Q57" s="105"/>
      <c r="R57" s="106">
        <f>O57+Q57+P57</f>
        <v>8</v>
      </c>
      <c r="S57" s="105"/>
      <c r="T57" s="105">
        <v>49</v>
      </c>
      <c r="U57" s="105">
        <v>56</v>
      </c>
      <c r="V57" s="107">
        <f>S57+U57+T57</f>
        <v>105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3" customFormat="1" ht="15.75">
      <c r="A58" s="83">
        <v>47</v>
      </c>
      <c r="B58" s="71" t="s">
        <v>65</v>
      </c>
      <c r="C58" s="99">
        <v>29</v>
      </c>
      <c r="D58" s="99">
        <v>6</v>
      </c>
      <c r="E58" s="100">
        <v>3</v>
      </c>
      <c r="F58" s="94">
        <f t="shared" si="0"/>
        <v>38</v>
      </c>
      <c r="G58" s="99">
        <v>140</v>
      </c>
      <c r="H58" s="100">
        <v>40</v>
      </c>
      <c r="I58" s="100">
        <v>0</v>
      </c>
      <c r="J58" s="96">
        <f t="shared" si="1"/>
        <v>180</v>
      </c>
      <c r="K58" s="99">
        <v>29</v>
      </c>
      <c r="L58" s="99">
        <v>6</v>
      </c>
      <c r="M58" s="100">
        <v>3</v>
      </c>
      <c r="N58" s="94">
        <f t="shared" si="2"/>
        <v>38</v>
      </c>
      <c r="O58" s="99">
        <v>140</v>
      </c>
      <c r="P58" s="100">
        <v>40</v>
      </c>
      <c r="Q58" s="100">
        <v>0</v>
      </c>
      <c r="R58" s="96">
        <f t="shared" si="3"/>
        <v>180</v>
      </c>
      <c r="S58" s="100">
        <v>308</v>
      </c>
      <c r="T58" s="100">
        <v>57</v>
      </c>
      <c r="U58" s="100">
        <v>48</v>
      </c>
      <c r="V58" s="94">
        <f>S58+U58+T58</f>
        <v>413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3" customFormat="1" ht="17.25" customHeight="1">
      <c r="A59" s="83">
        <v>48</v>
      </c>
      <c r="B59" s="70" t="s">
        <v>66</v>
      </c>
      <c r="C59" s="99"/>
      <c r="D59" s="99">
        <v>41</v>
      </c>
      <c r="E59" s="100"/>
      <c r="F59" s="94">
        <f t="shared" si="0"/>
        <v>41</v>
      </c>
      <c r="G59" s="99">
        <v>618</v>
      </c>
      <c r="H59" s="100">
        <v>28</v>
      </c>
      <c r="I59" s="100"/>
      <c r="J59" s="96">
        <f t="shared" si="1"/>
        <v>646</v>
      </c>
      <c r="K59" s="99"/>
      <c r="L59" s="99">
        <v>16</v>
      </c>
      <c r="M59" s="100"/>
      <c r="N59" s="94">
        <f t="shared" si="2"/>
        <v>16</v>
      </c>
      <c r="O59" s="99">
        <v>573</v>
      </c>
      <c r="P59" s="100">
        <v>27</v>
      </c>
      <c r="Q59" s="100"/>
      <c r="R59" s="96">
        <f t="shared" si="3"/>
        <v>600</v>
      </c>
      <c r="S59" s="100">
        <v>722</v>
      </c>
      <c r="T59" s="100">
        <v>112</v>
      </c>
      <c r="U59" s="100">
        <v>55</v>
      </c>
      <c r="V59" s="94">
        <f t="shared" si="4"/>
        <v>889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3" customFormat="1" ht="15.75">
      <c r="A60" s="83">
        <v>49</v>
      </c>
      <c r="B60" s="70" t="s">
        <v>67</v>
      </c>
      <c r="C60" s="99"/>
      <c r="D60" s="99">
        <v>90</v>
      </c>
      <c r="E60" s="100"/>
      <c r="F60" s="94">
        <f t="shared" si="0"/>
        <v>90</v>
      </c>
      <c r="G60" s="99">
        <v>1282</v>
      </c>
      <c r="H60" s="100">
        <v>101</v>
      </c>
      <c r="I60" s="100">
        <v>20</v>
      </c>
      <c r="J60" s="96">
        <f t="shared" si="1"/>
        <v>1403</v>
      </c>
      <c r="K60" s="99"/>
      <c r="L60" s="99">
        <v>80</v>
      </c>
      <c r="M60" s="100"/>
      <c r="N60" s="94">
        <f t="shared" si="2"/>
        <v>80</v>
      </c>
      <c r="O60" s="99">
        <v>1254</v>
      </c>
      <c r="P60" s="100">
        <v>86</v>
      </c>
      <c r="Q60" s="100">
        <v>12</v>
      </c>
      <c r="R60" s="96">
        <f t="shared" si="3"/>
        <v>1352</v>
      </c>
      <c r="S60" s="100">
        <v>513</v>
      </c>
      <c r="T60" s="100">
        <v>311</v>
      </c>
      <c r="U60" s="100">
        <v>34</v>
      </c>
      <c r="V60" s="94">
        <f t="shared" si="4"/>
        <v>858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22" ht="15.75">
      <c r="A61" s="83">
        <v>50</v>
      </c>
      <c r="B61" s="71" t="s">
        <v>68</v>
      </c>
      <c r="C61" s="99"/>
      <c r="D61" s="99"/>
      <c r="E61" s="100"/>
      <c r="F61" s="94"/>
      <c r="G61" s="99"/>
      <c r="H61" s="100"/>
      <c r="I61" s="100"/>
      <c r="J61" s="96"/>
      <c r="K61" s="99"/>
      <c r="L61" s="99"/>
      <c r="M61" s="100"/>
      <c r="N61" s="94"/>
      <c r="O61" s="99"/>
      <c r="P61" s="100"/>
      <c r="Q61" s="100"/>
      <c r="R61" s="96"/>
      <c r="S61" s="100"/>
      <c r="T61" s="100"/>
      <c r="U61" s="100">
        <v>67</v>
      </c>
      <c r="V61" s="94">
        <f t="shared" si="4"/>
        <v>67</v>
      </c>
    </row>
    <row r="62" spans="1:85" s="3" customFormat="1" ht="15.75">
      <c r="A62" s="83">
        <v>51</v>
      </c>
      <c r="B62" s="71" t="s">
        <v>69</v>
      </c>
      <c r="C62" s="99">
        <v>51</v>
      </c>
      <c r="D62" s="99">
        <v>17</v>
      </c>
      <c r="E62" s="100">
        <v>3</v>
      </c>
      <c r="F62" s="94">
        <f t="shared" si="0"/>
        <v>71</v>
      </c>
      <c r="G62" s="99">
        <v>51</v>
      </c>
      <c r="H62" s="100">
        <v>17</v>
      </c>
      <c r="I62" s="100">
        <v>61</v>
      </c>
      <c r="J62" s="96">
        <f t="shared" si="1"/>
        <v>129</v>
      </c>
      <c r="K62" s="99">
        <v>51</v>
      </c>
      <c r="L62" s="99">
        <v>17</v>
      </c>
      <c r="M62" s="100">
        <v>2</v>
      </c>
      <c r="N62" s="94">
        <f t="shared" si="2"/>
        <v>70</v>
      </c>
      <c r="O62" s="99">
        <v>51</v>
      </c>
      <c r="P62" s="100">
        <v>17</v>
      </c>
      <c r="Q62" s="100">
        <v>61</v>
      </c>
      <c r="R62" s="96">
        <f t="shared" si="3"/>
        <v>129</v>
      </c>
      <c r="S62" s="100"/>
      <c r="T62" s="100">
        <v>86</v>
      </c>
      <c r="U62" s="100">
        <v>72</v>
      </c>
      <c r="V62" s="94">
        <f t="shared" si="4"/>
        <v>158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s="4" customFormat="1" ht="15.75">
      <c r="A63" s="83">
        <v>52</v>
      </c>
      <c r="B63" s="71" t="s">
        <v>70</v>
      </c>
      <c r="C63" s="99"/>
      <c r="D63" s="99">
        <v>5</v>
      </c>
      <c r="E63" s="100">
        <v>2</v>
      </c>
      <c r="F63" s="94">
        <f t="shared" si="0"/>
        <v>7</v>
      </c>
      <c r="G63" s="99"/>
      <c r="H63" s="100"/>
      <c r="I63" s="100"/>
      <c r="J63" s="96">
        <f t="shared" si="1"/>
        <v>0</v>
      </c>
      <c r="K63" s="99"/>
      <c r="L63" s="99">
        <v>5</v>
      </c>
      <c r="M63" s="100">
        <v>2</v>
      </c>
      <c r="N63" s="94">
        <f t="shared" si="2"/>
        <v>7</v>
      </c>
      <c r="O63" s="99"/>
      <c r="P63" s="100"/>
      <c r="Q63" s="100"/>
      <c r="R63" s="96">
        <f t="shared" si="3"/>
        <v>0</v>
      </c>
      <c r="S63" s="100"/>
      <c r="T63" s="100"/>
      <c r="U63" s="100">
        <v>48</v>
      </c>
      <c r="V63" s="94">
        <f t="shared" si="4"/>
        <v>48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3" customFormat="1" ht="15.75">
      <c r="A64" s="83">
        <v>53</v>
      </c>
      <c r="B64" s="71" t="s">
        <v>71</v>
      </c>
      <c r="C64" s="99"/>
      <c r="D64" s="99">
        <v>12</v>
      </c>
      <c r="E64" s="100"/>
      <c r="F64" s="94">
        <f t="shared" si="0"/>
        <v>12</v>
      </c>
      <c r="G64" s="99">
        <v>118</v>
      </c>
      <c r="H64" s="100">
        <v>53</v>
      </c>
      <c r="I64" s="100">
        <v>1</v>
      </c>
      <c r="J64" s="96">
        <f t="shared" si="1"/>
        <v>172</v>
      </c>
      <c r="K64" s="99"/>
      <c r="L64" s="99">
        <v>12</v>
      </c>
      <c r="M64" s="100"/>
      <c r="N64" s="94">
        <f t="shared" si="2"/>
        <v>12</v>
      </c>
      <c r="O64" s="99">
        <v>118</v>
      </c>
      <c r="P64" s="100">
        <v>53</v>
      </c>
      <c r="Q64" s="100">
        <v>1</v>
      </c>
      <c r="R64" s="96">
        <f t="shared" si="3"/>
        <v>172</v>
      </c>
      <c r="S64" s="100">
        <v>20</v>
      </c>
      <c r="T64" s="100">
        <v>77</v>
      </c>
      <c r="U64" s="100">
        <v>99</v>
      </c>
      <c r="V64" s="94">
        <f t="shared" si="4"/>
        <v>196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s="3" customFormat="1" ht="15.75">
      <c r="A65" s="83">
        <v>54</v>
      </c>
      <c r="B65" s="71" t="s">
        <v>72</v>
      </c>
      <c r="C65" s="99">
        <v>15</v>
      </c>
      <c r="D65" s="99">
        <v>2</v>
      </c>
      <c r="E65" s="100">
        <v>1</v>
      </c>
      <c r="F65" s="94">
        <f t="shared" si="0"/>
        <v>18</v>
      </c>
      <c r="G65" s="99">
        <v>502</v>
      </c>
      <c r="H65" s="100">
        <v>39</v>
      </c>
      <c r="I65" s="100">
        <v>22</v>
      </c>
      <c r="J65" s="96">
        <f t="shared" si="1"/>
        <v>563</v>
      </c>
      <c r="K65" s="99">
        <v>15</v>
      </c>
      <c r="L65" s="99">
        <v>2</v>
      </c>
      <c r="M65" s="100">
        <v>1</v>
      </c>
      <c r="N65" s="94">
        <f t="shared" si="2"/>
        <v>18</v>
      </c>
      <c r="O65" s="99">
        <v>502</v>
      </c>
      <c r="P65" s="100">
        <v>39</v>
      </c>
      <c r="Q65" s="100">
        <v>22</v>
      </c>
      <c r="R65" s="96">
        <f t="shared" si="3"/>
        <v>563</v>
      </c>
      <c r="S65" s="100">
        <v>502</v>
      </c>
      <c r="T65" s="100">
        <v>39</v>
      </c>
      <c r="U65" s="100">
        <v>22</v>
      </c>
      <c r="V65" s="94">
        <f t="shared" si="4"/>
        <v>563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s="3" customFormat="1" ht="15.75">
      <c r="A66" s="83">
        <v>55</v>
      </c>
      <c r="B66" s="71" t="s">
        <v>73</v>
      </c>
      <c r="C66" s="99">
        <v>0</v>
      </c>
      <c r="D66" s="99">
        <v>27</v>
      </c>
      <c r="E66" s="100">
        <v>5</v>
      </c>
      <c r="F66" s="94">
        <f t="shared" si="0"/>
        <v>32</v>
      </c>
      <c r="G66" s="99">
        <v>0</v>
      </c>
      <c r="H66" s="100">
        <v>45</v>
      </c>
      <c r="I66" s="100">
        <v>22</v>
      </c>
      <c r="J66" s="96">
        <f t="shared" si="1"/>
        <v>67</v>
      </c>
      <c r="K66" s="99">
        <v>0</v>
      </c>
      <c r="L66" s="99">
        <v>22</v>
      </c>
      <c r="M66" s="100">
        <v>4</v>
      </c>
      <c r="N66" s="94">
        <f t="shared" si="2"/>
        <v>26</v>
      </c>
      <c r="O66" s="99">
        <v>0</v>
      </c>
      <c r="P66" s="100">
        <v>43</v>
      </c>
      <c r="Q66" s="100">
        <v>19</v>
      </c>
      <c r="R66" s="96">
        <f t="shared" si="3"/>
        <v>62</v>
      </c>
      <c r="S66" s="100">
        <v>0</v>
      </c>
      <c r="T66" s="100">
        <v>108</v>
      </c>
      <c r="U66" s="100">
        <v>31</v>
      </c>
      <c r="V66" s="94">
        <f t="shared" si="4"/>
        <v>139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85" s="4" customFormat="1" ht="15.75" customHeight="1">
      <c r="A67" s="83">
        <v>56</v>
      </c>
      <c r="B67" s="71" t="s">
        <v>74</v>
      </c>
      <c r="C67" s="96">
        <v>289</v>
      </c>
      <c r="D67" s="96">
        <v>91</v>
      </c>
      <c r="E67" s="94">
        <v>5</v>
      </c>
      <c r="F67" s="94">
        <f t="shared" si="0"/>
        <v>385</v>
      </c>
      <c r="G67" s="96">
        <v>184</v>
      </c>
      <c r="H67" s="94">
        <v>106</v>
      </c>
      <c r="I67" s="94">
        <v>0</v>
      </c>
      <c r="J67" s="96">
        <f t="shared" si="1"/>
        <v>290</v>
      </c>
      <c r="K67" s="96">
        <v>288</v>
      </c>
      <c r="L67" s="96">
        <v>91</v>
      </c>
      <c r="M67" s="94">
        <v>5</v>
      </c>
      <c r="N67" s="94">
        <f t="shared" si="2"/>
        <v>384</v>
      </c>
      <c r="O67" s="96">
        <v>184</v>
      </c>
      <c r="P67" s="94">
        <v>105</v>
      </c>
      <c r="Q67" s="94">
        <v>0</v>
      </c>
      <c r="R67" s="96">
        <f t="shared" si="3"/>
        <v>289</v>
      </c>
      <c r="S67" s="94">
        <v>468</v>
      </c>
      <c r="T67" s="94">
        <v>913</v>
      </c>
      <c r="U67" s="94">
        <v>81</v>
      </c>
      <c r="V67" s="94">
        <f t="shared" si="4"/>
        <v>1462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</row>
    <row r="68" spans="1:85" s="3" customFormat="1" ht="15.75">
      <c r="A68" s="83">
        <v>57</v>
      </c>
      <c r="B68" s="71" t="s">
        <v>75</v>
      </c>
      <c r="C68" s="99">
        <v>945</v>
      </c>
      <c r="D68" s="99">
        <v>1318</v>
      </c>
      <c r="E68" s="100">
        <v>2</v>
      </c>
      <c r="F68" s="94">
        <f t="shared" si="0"/>
        <v>2265</v>
      </c>
      <c r="G68" s="99">
        <v>3359</v>
      </c>
      <c r="H68" s="100">
        <v>717</v>
      </c>
      <c r="I68" s="100">
        <v>3</v>
      </c>
      <c r="J68" s="96">
        <f t="shared" si="1"/>
        <v>4079</v>
      </c>
      <c r="K68" s="99">
        <v>670</v>
      </c>
      <c r="L68" s="99">
        <v>1304</v>
      </c>
      <c r="M68" s="100"/>
      <c r="N68" s="94">
        <f t="shared" si="2"/>
        <v>1974</v>
      </c>
      <c r="O68" s="99">
        <v>3336</v>
      </c>
      <c r="P68" s="100">
        <v>636</v>
      </c>
      <c r="Q68" s="100">
        <v>2</v>
      </c>
      <c r="R68" s="96">
        <f t="shared" si="3"/>
        <v>3974</v>
      </c>
      <c r="S68" s="100"/>
      <c r="T68" s="100"/>
      <c r="U68" s="100"/>
      <c r="V68" s="94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</row>
    <row r="69" spans="1:85" s="3" customFormat="1" ht="15.75">
      <c r="A69" s="83">
        <v>58</v>
      </c>
      <c r="B69" s="71" t="s">
        <v>76</v>
      </c>
      <c r="C69" s="99">
        <v>12</v>
      </c>
      <c r="D69" s="99">
        <v>3</v>
      </c>
      <c r="E69" s="100">
        <v>3</v>
      </c>
      <c r="F69" s="94">
        <f t="shared" si="0"/>
        <v>18</v>
      </c>
      <c r="G69" s="99">
        <v>202</v>
      </c>
      <c r="H69" s="100">
        <v>18</v>
      </c>
      <c r="I69" s="100">
        <v>0</v>
      </c>
      <c r="J69" s="96">
        <f t="shared" si="1"/>
        <v>220</v>
      </c>
      <c r="K69" s="99">
        <v>12</v>
      </c>
      <c r="L69" s="99">
        <v>3</v>
      </c>
      <c r="M69" s="100">
        <v>2</v>
      </c>
      <c r="N69" s="94">
        <f t="shared" si="2"/>
        <v>17</v>
      </c>
      <c r="O69" s="99">
        <v>202</v>
      </c>
      <c r="P69" s="100">
        <v>18</v>
      </c>
      <c r="Q69" s="100">
        <v>0</v>
      </c>
      <c r="R69" s="96">
        <f t="shared" si="3"/>
        <v>220</v>
      </c>
      <c r="S69" s="100">
        <v>755</v>
      </c>
      <c r="T69" s="100">
        <v>89</v>
      </c>
      <c r="U69" s="100">
        <v>37</v>
      </c>
      <c r="V69" s="94">
        <f t="shared" si="4"/>
        <v>881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</row>
    <row r="70" spans="1:85" s="3" customFormat="1" ht="15.75">
      <c r="A70" s="83">
        <v>59</v>
      </c>
      <c r="B70" s="71" t="s">
        <v>77</v>
      </c>
      <c r="C70" s="99"/>
      <c r="D70" s="99"/>
      <c r="E70" s="100">
        <v>2</v>
      </c>
      <c r="F70" s="94">
        <f t="shared" si="0"/>
        <v>2</v>
      </c>
      <c r="G70" s="99"/>
      <c r="H70" s="100"/>
      <c r="I70" s="100"/>
      <c r="J70" s="96">
        <f t="shared" si="1"/>
        <v>0</v>
      </c>
      <c r="K70" s="99"/>
      <c r="L70" s="99"/>
      <c r="M70" s="100">
        <v>2</v>
      </c>
      <c r="N70" s="94">
        <f t="shared" si="2"/>
        <v>2</v>
      </c>
      <c r="O70" s="99"/>
      <c r="P70" s="100"/>
      <c r="Q70" s="100"/>
      <c r="R70" s="96">
        <f t="shared" si="3"/>
        <v>0</v>
      </c>
      <c r="S70" s="100"/>
      <c r="T70" s="100">
        <v>8</v>
      </c>
      <c r="U70" s="100"/>
      <c r="V70" s="94">
        <f t="shared" si="4"/>
        <v>8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</row>
    <row r="71" spans="1:85" s="3" customFormat="1" ht="15.75">
      <c r="A71" s="83">
        <v>60</v>
      </c>
      <c r="B71" s="71" t="s">
        <v>78</v>
      </c>
      <c r="C71" s="99"/>
      <c r="D71" s="99"/>
      <c r="E71" s="100">
        <v>3</v>
      </c>
      <c r="F71" s="94">
        <f t="shared" si="0"/>
        <v>3</v>
      </c>
      <c r="G71" s="99"/>
      <c r="H71" s="100"/>
      <c r="I71" s="100"/>
      <c r="J71" s="96">
        <f t="shared" si="1"/>
        <v>0</v>
      </c>
      <c r="K71" s="99"/>
      <c r="L71" s="99"/>
      <c r="M71" s="100">
        <v>1</v>
      </c>
      <c r="N71" s="94">
        <f t="shared" si="2"/>
        <v>1</v>
      </c>
      <c r="O71" s="99"/>
      <c r="P71" s="100"/>
      <c r="Q71" s="100"/>
      <c r="R71" s="96">
        <f t="shared" si="3"/>
        <v>0</v>
      </c>
      <c r="S71" s="100"/>
      <c r="T71" s="100">
        <v>14</v>
      </c>
      <c r="U71" s="100">
        <v>44</v>
      </c>
      <c r="V71" s="94">
        <f t="shared" si="4"/>
        <v>58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</row>
    <row r="72" spans="1:85" s="3" customFormat="1" ht="15.75">
      <c r="A72" s="83">
        <v>61</v>
      </c>
      <c r="B72" s="71" t="s">
        <v>79</v>
      </c>
      <c r="C72" s="99"/>
      <c r="D72" s="99"/>
      <c r="E72" s="100">
        <v>8</v>
      </c>
      <c r="F72" s="94">
        <f t="shared" si="0"/>
        <v>8</v>
      </c>
      <c r="G72" s="99"/>
      <c r="H72" s="100"/>
      <c r="I72" s="100"/>
      <c r="J72" s="96">
        <f t="shared" si="1"/>
        <v>0</v>
      </c>
      <c r="K72" s="99"/>
      <c r="L72" s="99"/>
      <c r="M72" s="100">
        <v>5</v>
      </c>
      <c r="N72" s="94">
        <f t="shared" si="2"/>
        <v>5</v>
      </c>
      <c r="O72" s="99"/>
      <c r="P72" s="100"/>
      <c r="Q72" s="100"/>
      <c r="R72" s="96">
        <f t="shared" si="3"/>
        <v>0</v>
      </c>
      <c r="S72" s="100"/>
      <c r="T72" s="100">
        <v>19</v>
      </c>
      <c r="U72" s="100">
        <v>24</v>
      </c>
      <c r="V72" s="94">
        <f t="shared" si="4"/>
        <v>43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</row>
    <row r="73" spans="1:85" s="3" customFormat="1" ht="15.75">
      <c r="A73" s="83">
        <v>62</v>
      </c>
      <c r="B73" s="71" t="s">
        <v>80</v>
      </c>
      <c r="C73" s="99">
        <v>42</v>
      </c>
      <c r="D73" s="99">
        <v>12</v>
      </c>
      <c r="E73" s="100">
        <v>3</v>
      </c>
      <c r="F73" s="94">
        <f t="shared" si="0"/>
        <v>57</v>
      </c>
      <c r="G73" s="99">
        <v>303</v>
      </c>
      <c r="H73" s="100">
        <v>33</v>
      </c>
      <c r="I73" s="100">
        <v>82</v>
      </c>
      <c r="J73" s="96">
        <f t="shared" si="1"/>
        <v>418</v>
      </c>
      <c r="K73" s="99">
        <v>42</v>
      </c>
      <c r="L73" s="99">
        <v>1</v>
      </c>
      <c r="M73" s="100">
        <v>3</v>
      </c>
      <c r="N73" s="94">
        <f t="shared" si="2"/>
        <v>46</v>
      </c>
      <c r="O73" s="99">
        <v>223</v>
      </c>
      <c r="P73" s="100">
        <v>29</v>
      </c>
      <c r="Q73" s="100">
        <v>82</v>
      </c>
      <c r="R73" s="96">
        <f t="shared" si="3"/>
        <v>334</v>
      </c>
      <c r="S73" s="100">
        <v>265</v>
      </c>
      <c r="T73" s="100">
        <v>30</v>
      </c>
      <c r="U73" s="100">
        <v>85</v>
      </c>
      <c r="V73" s="94">
        <f t="shared" si="4"/>
        <v>380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</row>
    <row r="74" spans="1:85" s="3" customFormat="1" ht="15.75">
      <c r="A74" s="83">
        <v>63</v>
      </c>
      <c r="B74" s="71" t="s">
        <v>81</v>
      </c>
      <c r="C74" s="99">
        <v>14</v>
      </c>
      <c r="D74" s="99">
        <v>5</v>
      </c>
      <c r="E74" s="100">
        <v>9</v>
      </c>
      <c r="F74" s="94">
        <f t="shared" si="0"/>
        <v>28</v>
      </c>
      <c r="G74" s="99"/>
      <c r="H74" s="100">
        <v>8</v>
      </c>
      <c r="I74" s="100"/>
      <c r="J74" s="96">
        <f t="shared" si="1"/>
        <v>8</v>
      </c>
      <c r="K74" s="99">
        <v>14</v>
      </c>
      <c r="L74" s="99">
        <v>5</v>
      </c>
      <c r="M74" s="100">
        <v>6</v>
      </c>
      <c r="N74" s="94">
        <f t="shared" si="2"/>
        <v>25</v>
      </c>
      <c r="O74" s="99"/>
      <c r="P74" s="100">
        <v>8</v>
      </c>
      <c r="Q74" s="100"/>
      <c r="R74" s="96">
        <f t="shared" si="3"/>
        <v>8</v>
      </c>
      <c r="S74" s="100">
        <v>14</v>
      </c>
      <c r="T74" s="100">
        <v>13</v>
      </c>
      <c r="U74" s="100">
        <v>42</v>
      </c>
      <c r="V74" s="94">
        <f t="shared" si="4"/>
        <v>69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s="12" customFormat="1" ht="18.75" customHeight="1">
      <c r="A75" s="117" t="s">
        <v>111</v>
      </c>
      <c r="B75" s="117"/>
      <c r="C75" s="89">
        <f>SUM(C12:C74)</f>
        <v>5787</v>
      </c>
      <c r="D75" s="89">
        <f aca="true" t="shared" si="5" ref="D75:O75">SUM(D12:D74)</f>
        <v>2673</v>
      </c>
      <c r="E75" s="90">
        <f t="shared" si="5"/>
        <v>265</v>
      </c>
      <c r="F75" s="90">
        <f t="shared" si="5"/>
        <v>8725</v>
      </c>
      <c r="G75" s="89">
        <f t="shared" si="5"/>
        <v>12191</v>
      </c>
      <c r="H75" s="90">
        <f t="shared" si="5"/>
        <v>3287</v>
      </c>
      <c r="I75" s="90">
        <f t="shared" si="5"/>
        <v>1052</v>
      </c>
      <c r="J75" s="89">
        <f t="shared" si="5"/>
        <v>16530</v>
      </c>
      <c r="K75" s="89">
        <f t="shared" si="5"/>
        <v>4760</v>
      </c>
      <c r="L75" s="89">
        <f t="shared" si="5"/>
        <v>2481</v>
      </c>
      <c r="M75" s="90">
        <f t="shared" si="5"/>
        <v>220</v>
      </c>
      <c r="N75" s="90">
        <f t="shared" si="5"/>
        <v>7461</v>
      </c>
      <c r="O75" s="89">
        <f t="shared" si="5"/>
        <v>11763</v>
      </c>
      <c r="P75" s="90">
        <f aca="true" t="shared" si="6" ref="P75:V75">SUM(P12:P74)</f>
        <v>3095</v>
      </c>
      <c r="Q75" s="90">
        <f t="shared" si="6"/>
        <v>791</v>
      </c>
      <c r="R75" s="89">
        <f t="shared" si="6"/>
        <v>15650</v>
      </c>
      <c r="S75" s="90">
        <f t="shared" si="6"/>
        <v>14423</v>
      </c>
      <c r="T75" s="90">
        <f t="shared" si="6"/>
        <v>7791</v>
      </c>
      <c r="U75" s="90">
        <f t="shared" si="6"/>
        <v>4165</v>
      </c>
      <c r="V75" s="90">
        <f t="shared" si="6"/>
        <v>26506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8" spans="2:8" ht="12.75">
      <c r="B78" s="68" t="s">
        <v>119</v>
      </c>
      <c r="C78" s="67"/>
      <c r="D78" s="66"/>
      <c r="E78" s="66"/>
      <c r="F78" s="66"/>
      <c r="G78" s="66"/>
      <c r="H78" s="66"/>
    </row>
    <row r="79" spans="2:8" ht="12.75">
      <c r="B79" s="67" t="s">
        <v>122</v>
      </c>
      <c r="C79" s="67"/>
      <c r="D79" s="67"/>
      <c r="E79" s="67"/>
      <c r="F79" s="67"/>
      <c r="G79" s="69"/>
      <c r="H79" s="69"/>
    </row>
    <row r="80" spans="2:8" ht="12.75">
      <c r="B80" s="67" t="s">
        <v>121</v>
      </c>
      <c r="C80" s="67"/>
      <c r="D80" s="67"/>
      <c r="E80" s="67"/>
      <c r="F80" s="67"/>
      <c r="G80" s="67"/>
      <c r="H80" s="67"/>
    </row>
    <row r="83" ht="12.75">
      <c r="F83" s="56"/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</sheetData>
  <sheetProtection/>
  <mergeCells count="16">
    <mergeCell ref="A2:V2"/>
    <mergeCell ref="A75:B75"/>
    <mergeCell ref="A1:C1"/>
    <mergeCell ref="R1:V1"/>
    <mergeCell ref="A7:A11"/>
    <mergeCell ref="B7:B11"/>
    <mergeCell ref="C7:R7"/>
    <mergeCell ref="S7:V7"/>
    <mergeCell ref="C8:R8"/>
    <mergeCell ref="S8:V9"/>
    <mergeCell ref="C9:F9"/>
    <mergeCell ref="A3:V3"/>
    <mergeCell ref="A4:V4"/>
    <mergeCell ref="G9:J9"/>
    <mergeCell ref="K9:N9"/>
    <mergeCell ref="O9:R9"/>
  </mergeCells>
  <printOptions/>
  <pageMargins left="0.21" right="0.25" top="0.75" bottom="0.5" header="0.5" footer="0.25"/>
  <pageSetup horizontalDpi="600" verticalDpi="600" orientation="landscape" paperSize="9" r:id="rId1"/>
  <ignoredErrors>
    <ignoredError sqref="C11:E12 G11:I13 K11:M13 O11:Q13 S11:U13" numberStoredAsText="1"/>
    <ignoredError sqref="J57 N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80"/>
  <sheetViews>
    <sheetView view="pageLayout" workbookViewId="0" topLeftCell="A1">
      <selection activeCell="H64" sqref="H64"/>
    </sheetView>
  </sheetViews>
  <sheetFormatPr defaultColWidth="9.140625" defaultRowHeight="12.75"/>
  <cols>
    <col min="1" max="1" width="6.140625" style="5" customWidth="1"/>
    <col min="2" max="2" width="19.28125" style="5" customWidth="1"/>
    <col min="3" max="3" width="7.57421875" style="5" customWidth="1"/>
    <col min="4" max="4" width="7.28125" style="5" customWidth="1"/>
    <col min="5" max="5" width="6.421875" style="5" customWidth="1"/>
    <col min="6" max="6" width="7.8515625" style="5" customWidth="1"/>
    <col min="7" max="7" width="7.57421875" style="5" customWidth="1"/>
    <col min="8" max="8" width="8.8515625" style="5" customWidth="1"/>
    <col min="9" max="9" width="8.28125" style="49" customWidth="1"/>
    <col min="10" max="10" width="7.28125" style="5" customWidth="1"/>
    <col min="11" max="11" width="6.140625" style="5" customWidth="1"/>
    <col min="12" max="12" width="6.57421875" style="49" customWidth="1"/>
    <col min="13" max="13" width="7.421875" style="5" customWidth="1"/>
    <col min="14" max="14" width="6.57421875" style="5" customWidth="1"/>
    <col min="15" max="15" width="8.140625" style="49" customWidth="1"/>
    <col min="16" max="16" width="6.28125" style="5" customWidth="1"/>
    <col min="17" max="17" width="6.8515625" style="5" customWidth="1"/>
    <col min="18" max="18" width="9.57421875" style="49" customWidth="1"/>
    <col min="19" max="16384" width="9.140625" style="8" customWidth="1"/>
  </cols>
  <sheetData>
    <row r="1" spans="1:14" ht="53.25" customHeight="1">
      <c r="A1" s="122" t="s">
        <v>114</v>
      </c>
      <c r="B1" s="122"/>
      <c r="C1" s="20"/>
      <c r="D1" s="1"/>
      <c r="E1" s="1"/>
      <c r="F1" s="1"/>
      <c r="G1" s="1"/>
      <c r="H1" s="2"/>
      <c r="I1" s="57"/>
      <c r="J1" s="2"/>
      <c r="K1" s="20"/>
      <c r="L1" s="57"/>
      <c r="M1" s="2"/>
      <c r="N1" s="2"/>
    </row>
    <row r="2" spans="1:17" ht="19.5" customHeight="1">
      <c r="A2" s="123" t="s">
        <v>115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8" ht="23.25" customHeight="1">
      <c r="A3" s="126" t="s">
        <v>112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21" customHeight="1">
      <c r="A4" s="112" t="s">
        <v>113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6" ht="13.5" thickBot="1"/>
    <row r="7" spans="1:20" ht="12.75">
      <c r="A7" s="129" t="s">
        <v>18</v>
      </c>
      <c r="B7" s="110" t="s">
        <v>19</v>
      </c>
      <c r="C7" s="111" t="s">
        <v>0</v>
      </c>
      <c r="D7" s="111"/>
      <c r="E7" s="111"/>
      <c r="F7" s="111"/>
      <c r="G7" s="111" t="s">
        <v>1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08"/>
      <c r="S7" s="41"/>
      <c r="T7" s="41"/>
    </row>
    <row r="8" spans="1:20" ht="30.75" customHeight="1">
      <c r="A8" s="109"/>
      <c r="B8" s="124"/>
      <c r="C8" s="124" t="s">
        <v>124</v>
      </c>
      <c r="D8" s="124"/>
      <c r="E8" s="124"/>
      <c r="F8" s="124"/>
      <c r="G8" s="124" t="s">
        <v>2</v>
      </c>
      <c r="H8" s="124"/>
      <c r="I8" s="124"/>
      <c r="J8" s="124" t="s">
        <v>3</v>
      </c>
      <c r="K8" s="124"/>
      <c r="L8" s="124"/>
      <c r="M8" s="124" t="s">
        <v>4</v>
      </c>
      <c r="N8" s="124"/>
      <c r="O8" s="124"/>
      <c r="P8" s="124" t="s">
        <v>5</v>
      </c>
      <c r="Q8" s="124"/>
      <c r="R8" s="125"/>
      <c r="S8" s="41"/>
      <c r="T8" s="41"/>
    </row>
    <row r="9" spans="1:20" ht="12.75">
      <c r="A9" s="109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5"/>
      <c r="S9" s="42"/>
      <c r="T9" s="42"/>
    </row>
    <row r="10" spans="1:20" ht="12.75">
      <c r="A10" s="109"/>
      <c r="B10" s="124"/>
      <c r="C10" s="25" t="s">
        <v>6</v>
      </c>
      <c r="D10" s="25" t="s">
        <v>7</v>
      </c>
      <c r="E10" s="25" t="s">
        <v>8</v>
      </c>
      <c r="F10" s="26" t="s">
        <v>9</v>
      </c>
      <c r="G10" s="25" t="s">
        <v>7</v>
      </c>
      <c r="H10" s="25" t="s">
        <v>8</v>
      </c>
      <c r="I10" s="64" t="s">
        <v>9</v>
      </c>
      <c r="J10" s="25" t="s">
        <v>7</v>
      </c>
      <c r="K10" s="25" t="s">
        <v>8</v>
      </c>
      <c r="L10" s="64" t="s">
        <v>9</v>
      </c>
      <c r="M10" s="25" t="s">
        <v>7</v>
      </c>
      <c r="N10" s="25" t="s">
        <v>8</v>
      </c>
      <c r="O10" s="64" t="s">
        <v>9</v>
      </c>
      <c r="P10" s="25" t="s">
        <v>7</v>
      </c>
      <c r="Q10" s="25" t="s">
        <v>8</v>
      </c>
      <c r="R10" s="60" t="s">
        <v>9</v>
      </c>
      <c r="S10" s="42"/>
      <c r="T10" s="42"/>
    </row>
    <row r="11" spans="1:20" ht="21">
      <c r="A11" s="109"/>
      <c r="B11" s="124"/>
      <c r="C11" s="27" t="s">
        <v>10</v>
      </c>
      <c r="D11" s="27" t="s">
        <v>11</v>
      </c>
      <c r="E11" s="27" t="s">
        <v>12</v>
      </c>
      <c r="F11" s="27" t="s">
        <v>13</v>
      </c>
      <c r="G11" s="26">
        <v>25</v>
      </c>
      <c r="H11" s="26">
        <v>26</v>
      </c>
      <c r="I11" s="58" t="s">
        <v>14</v>
      </c>
      <c r="J11" s="26">
        <v>28</v>
      </c>
      <c r="K11" s="26">
        <v>29</v>
      </c>
      <c r="L11" s="58" t="s">
        <v>15</v>
      </c>
      <c r="M11" s="26">
        <v>31</v>
      </c>
      <c r="N11" s="26">
        <v>32</v>
      </c>
      <c r="O11" s="58" t="s">
        <v>16</v>
      </c>
      <c r="P11" s="26">
        <v>34</v>
      </c>
      <c r="Q11" s="26">
        <v>35</v>
      </c>
      <c r="R11" s="61" t="s">
        <v>17</v>
      </c>
      <c r="S11" s="43"/>
      <c r="T11" s="43"/>
    </row>
    <row r="12" spans="1:22" s="22" customFormat="1" ht="15.75">
      <c r="A12" s="53">
        <v>1</v>
      </c>
      <c r="B12" s="28" t="s">
        <v>20</v>
      </c>
      <c r="C12" s="29">
        <v>59</v>
      </c>
      <c r="D12" s="30">
        <v>221</v>
      </c>
      <c r="E12" s="30">
        <v>119</v>
      </c>
      <c r="F12" s="30">
        <f>C12+E12+D12</f>
        <v>399</v>
      </c>
      <c r="G12" s="30">
        <v>85</v>
      </c>
      <c r="H12" s="30">
        <v>31</v>
      </c>
      <c r="I12" s="48">
        <f>H12+G12</f>
        <v>116</v>
      </c>
      <c r="J12" s="30">
        <v>0</v>
      </c>
      <c r="K12" s="30">
        <v>0</v>
      </c>
      <c r="L12" s="48">
        <f>J12+K12</f>
        <v>0</v>
      </c>
      <c r="M12" s="30">
        <v>0</v>
      </c>
      <c r="N12" s="30">
        <v>0</v>
      </c>
      <c r="O12" s="48">
        <f>M12+N12</f>
        <v>0</v>
      </c>
      <c r="P12" s="30">
        <v>0</v>
      </c>
      <c r="Q12" s="30">
        <v>0</v>
      </c>
      <c r="R12" s="62">
        <f>P12+Q12</f>
        <v>0</v>
      </c>
      <c r="S12" s="44"/>
      <c r="T12" s="44"/>
      <c r="U12" s="44"/>
      <c r="V12" s="44"/>
    </row>
    <row r="13" spans="1:22" s="21" customFormat="1" ht="18" customHeight="1">
      <c r="A13" s="53">
        <v>2</v>
      </c>
      <c r="B13" s="28" t="s">
        <v>21</v>
      </c>
      <c r="C13" s="29">
        <v>127</v>
      </c>
      <c r="D13" s="29">
        <v>105</v>
      </c>
      <c r="E13" s="29">
        <v>151</v>
      </c>
      <c r="F13" s="30">
        <f aca="true" t="shared" si="0" ref="F13:F74">C13+E13+D13</f>
        <v>383</v>
      </c>
      <c r="G13" s="29">
        <v>258</v>
      </c>
      <c r="H13" s="29">
        <v>973</v>
      </c>
      <c r="I13" s="48">
        <f aca="true" t="shared" si="1" ref="I13:I74">H13+G13</f>
        <v>1231</v>
      </c>
      <c r="J13" s="29">
        <v>77</v>
      </c>
      <c r="K13" s="29">
        <v>0</v>
      </c>
      <c r="L13" s="48">
        <f aca="true" t="shared" si="2" ref="L13:L74">J13+K13</f>
        <v>77</v>
      </c>
      <c r="M13" s="29">
        <v>77</v>
      </c>
      <c r="N13" s="29">
        <v>0</v>
      </c>
      <c r="O13" s="48">
        <f aca="true" t="shared" si="3" ref="O13:O74">M13+N13</f>
        <v>77</v>
      </c>
      <c r="P13" s="29">
        <v>77</v>
      </c>
      <c r="Q13" s="29">
        <v>0</v>
      </c>
      <c r="R13" s="62">
        <f aca="true" t="shared" si="4" ref="R13:R74">P13+Q13</f>
        <v>77</v>
      </c>
      <c r="S13" s="44"/>
      <c r="T13" s="44"/>
      <c r="U13" s="44"/>
      <c r="V13" s="44"/>
    </row>
    <row r="14" spans="1:22" s="21" customFormat="1" ht="15.75">
      <c r="A14" s="53">
        <v>3</v>
      </c>
      <c r="B14" s="28" t="s">
        <v>22</v>
      </c>
      <c r="C14" s="29">
        <v>74</v>
      </c>
      <c r="D14" s="29">
        <v>24</v>
      </c>
      <c r="E14" s="29">
        <v>35</v>
      </c>
      <c r="F14" s="30">
        <f t="shared" si="0"/>
        <v>133</v>
      </c>
      <c r="G14" s="29">
        <v>154</v>
      </c>
      <c r="H14" s="29">
        <v>30</v>
      </c>
      <c r="I14" s="48">
        <v>184</v>
      </c>
      <c r="J14" s="29">
        <v>3</v>
      </c>
      <c r="K14" s="29">
        <v>1</v>
      </c>
      <c r="L14" s="48">
        <f t="shared" si="2"/>
        <v>4</v>
      </c>
      <c r="M14" s="29">
        <v>3</v>
      </c>
      <c r="N14" s="29">
        <v>1</v>
      </c>
      <c r="O14" s="48">
        <f t="shared" si="3"/>
        <v>4</v>
      </c>
      <c r="P14" s="29">
        <v>3</v>
      </c>
      <c r="Q14" s="29">
        <v>1</v>
      </c>
      <c r="R14" s="62">
        <f t="shared" si="4"/>
        <v>4</v>
      </c>
      <c r="S14" s="44"/>
      <c r="T14" s="44"/>
      <c r="U14" s="44"/>
      <c r="V14" s="44"/>
    </row>
    <row r="15" spans="1:22" s="21" customFormat="1" ht="15.75">
      <c r="A15" s="53">
        <v>4</v>
      </c>
      <c r="B15" s="28" t="s">
        <v>23</v>
      </c>
      <c r="C15" s="29"/>
      <c r="D15" s="29"/>
      <c r="E15" s="29">
        <v>52</v>
      </c>
      <c r="F15" s="30">
        <f t="shared" si="0"/>
        <v>52</v>
      </c>
      <c r="G15" s="29">
        <v>164</v>
      </c>
      <c r="H15" s="29">
        <v>85</v>
      </c>
      <c r="I15" s="48">
        <f t="shared" si="1"/>
        <v>249</v>
      </c>
      <c r="J15" s="29"/>
      <c r="K15" s="29">
        <v>2</v>
      </c>
      <c r="L15" s="48">
        <f t="shared" si="2"/>
        <v>2</v>
      </c>
      <c r="M15" s="29"/>
      <c r="N15" s="29">
        <v>2</v>
      </c>
      <c r="O15" s="48">
        <f t="shared" si="3"/>
        <v>2</v>
      </c>
      <c r="P15" s="29"/>
      <c r="Q15" s="29">
        <v>1</v>
      </c>
      <c r="R15" s="62">
        <f t="shared" si="4"/>
        <v>1</v>
      </c>
      <c r="S15" s="44"/>
      <c r="T15" s="44"/>
      <c r="U15" s="44"/>
      <c r="V15" s="44"/>
    </row>
    <row r="16" spans="1:22" ht="15.75">
      <c r="A16" s="53">
        <v>5</v>
      </c>
      <c r="B16" s="28" t="s">
        <v>24</v>
      </c>
      <c r="C16" s="29">
        <v>1137</v>
      </c>
      <c r="D16" s="29">
        <v>98</v>
      </c>
      <c r="E16" s="29">
        <v>54</v>
      </c>
      <c r="F16" s="30">
        <f t="shared" si="0"/>
        <v>1289</v>
      </c>
      <c r="G16" s="29">
        <v>450</v>
      </c>
      <c r="H16" s="29">
        <v>83</v>
      </c>
      <c r="I16" s="48">
        <f t="shared" si="1"/>
        <v>533</v>
      </c>
      <c r="J16" s="29">
        <v>54</v>
      </c>
      <c r="K16" s="29">
        <v>6</v>
      </c>
      <c r="L16" s="48">
        <f t="shared" si="2"/>
        <v>60</v>
      </c>
      <c r="M16" s="29">
        <v>30</v>
      </c>
      <c r="N16" s="29">
        <v>6</v>
      </c>
      <c r="O16" s="48">
        <f t="shared" si="3"/>
        <v>36</v>
      </c>
      <c r="P16" s="29">
        <v>30</v>
      </c>
      <c r="Q16" s="29">
        <v>6</v>
      </c>
      <c r="R16" s="62">
        <f t="shared" si="4"/>
        <v>36</v>
      </c>
      <c r="S16" s="44"/>
      <c r="T16" s="44"/>
      <c r="U16" s="44"/>
      <c r="V16" s="44"/>
    </row>
    <row r="17" spans="1:22" ht="15.75">
      <c r="A17" s="53">
        <v>6</v>
      </c>
      <c r="B17" s="28" t="s">
        <v>25</v>
      </c>
      <c r="C17" s="31">
        <v>768</v>
      </c>
      <c r="D17" s="31">
        <v>55</v>
      </c>
      <c r="E17" s="31">
        <v>90</v>
      </c>
      <c r="F17" s="30">
        <f t="shared" si="0"/>
        <v>913</v>
      </c>
      <c r="G17" s="31">
        <v>77</v>
      </c>
      <c r="H17" s="31">
        <v>5</v>
      </c>
      <c r="I17" s="48">
        <f t="shared" si="1"/>
        <v>82</v>
      </c>
      <c r="J17" s="31">
        <v>0</v>
      </c>
      <c r="K17" s="31">
        <v>1</v>
      </c>
      <c r="L17" s="48">
        <f t="shared" si="2"/>
        <v>1</v>
      </c>
      <c r="M17" s="31">
        <v>0</v>
      </c>
      <c r="N17" s="31">
        <v>1</v>
      </c>
      <c r="O17" s="48">
        <f t="shared" si="3"/>
        <v>1</v>
      </c>
      <c r="P17" s="31">
        <v>0</v>
      </c>
      <c r="Q17" s="31">
        <v>1</v>
      </c>
      <c r="R17" s="62">
        <f t="shared" si="4"/>
        <v>1</v>
      </c>
      <c r="S17" s="44"/>
      <c r="T17" s="44"/>
      <c r="U17" s="44"/>
      <c r="V17" s="44"/>
    </row>
    <row r="18" spans="1:22" ht="16.5" customHeight="1">
      <c r="A18" s="54">
        <v>7</v>
      </c>
      <c r="B18" s="28" t="s">
        <v>26</v>
      </c>
      <c r="C18" s="32">
        <v>152</v>
      </c>
      <c r="D18" s="32">
        <v>49</v>
      </c>
      <c r="E18" s="32">
        <v>86</v>
      </c>
      <c r="F18" s="30">
        <f t="shared" si="0"/>
        <v>287</v>
      </c>
      <c r="G18" s="30">
        <f>137+52+85+120+52+26</f>
        <v>472</v>
      </c>
      <c r="H18" s="32">
        <v>96</v>
      </c>
      <c r="I18" s="48">
        <f t="shared" si="1"/>
        <v>568</v>
      </c>
      <c r="J18" s="32">
        <f>1+1+2</f>
        <v>4</v>
      </c>
      <c r="K18" s="32">
        <v>1</v>
      </c>
      <c r="L18" s="48">
        <f t="shared" si="2"/>
        <v>5</v>
      </c>
      <c r="M18" s="32">
        <f>1+1+2</f>
        <v>4</v>
      </c>
      <c r="N18" s="32">
        <v>1</v>
      </c>
      <c r="O18" s="48">
        <f t="shared" si="3"/>
        <v>5</v>
      </c>
      <c r="P18" s="32">
        <f>1+1+2</f>
        <v>4</v>
      </c>
      <c r="Q18" s="32">
        <v>1</v>
      </c>
      <c r="R18" s="62">
        <f t="shared" si="4"/>
        <v>5</v>
      </c>
      <c r="S18" s="44"/>
      <c r="T18" s="44"/>
      <c r="U18" s="44"/>
      <c r="V18" s="44"/>
    </row>
    <row r="19" spans="1:22" s="22" customFormat="1" ht="15.75">
      <c r="A19" s="53">
        <v>8</v>
      </c>
      <c r="B19" s="28" t="s">
        <v>27</v>
      </c>
      <c r="C19" s="29">
        <v>0</v>
      </c>
      <c r="D19" s="30">
        <v>80</v>
      </c>
      <c r="E19" s="30">
        <v>160</v>
      </c>
      <c r="F19" s="30">
        <f t="shared" si="0"/>
        <v>240</v>
      </c>
      <c r="G19" s="30">
        <v>61</v>
      </c>
      <c r="H19" s="30">
        <v>162</v>
      </c>
      <c r="I19" s="48">
        <f t="shared" si="1"/>
        <v>223</v>
      </c>
      <c r="J19" s="30">
        <v>12</v>
      </c>
      <c r="K19" s="30">
        <v>2</v>
      </c>
      <c r="L19" s="48">
        <f t="shared" si="2"/>
        <v>14</v>
      </c>
      <c r="M19" s="30">
        <v>12</v>
      </c>
      <c r="N19" s="30">
        <v>2</v>
      </c>
      <c r="O19" s="48">
        <f t="shared" si="3"/>
        <v>14</v>
      </c>
      <c r="P19" s="30">
        <v>1</v>
      </c>
      <c r="Q19" s="30"/>
      <c r="R19" s="62">
        <f t="shared" si="4"/>
        <v>1</v>
      </c>
      <c r="S19" s="44"/>
      <c r="T19" s="44"/>
      <c r="U19" s="44"/>
      <c r="V19" s="44"/>
    </row>
    <row r="20" spans="1:22" s="21" customFormat="1" ht="15.75">
      <c r="A20" s="53">
        <v>9</v>
      </c>
      <c r="B20" s="28" t="s">
        <v>28</v>
      </c>
      <c r="C20" s="31">
        <v>471</v>
      </c>
      <c r="D20" s="31">
        <v>40</v>
      </c>
      <c r="E20" s="31">
        <v>26</v>
      </c>
      <c r="F20" s="30">
        <f t="shared" si="0"/>
        <v>537</v>
      </c>
      <c r="G20" s="31">
        <v>441</v>
      </c>
      <c r="H20" s="31">
        <v>225</v>
      </c>
      <c r="I20" s="48">
        <f t="shared" si="1"/>
        <v>666</v>
      </c>
      <c r="J20" s="31">
        <v>30</v>
      </c>
      <c r="K20" s="31">
        <v>2</v>
      </c>
      <c r="L20" s="48">
        <f t="shared" si="2"/>
        <v>32</v>
      </c>
      <c r="M20" s="31">
        <v>11</v>
      </c>
      <c r="N20" s="31">
        <v>2</v>
      </c>
      <c r="O20" s="48">
        <f t="shared" si="3"/>
        <v>13</v>
      </c>
      <c r="P20" s="31">
        <v>10</v>
      </c>
      <c r="Q20" s="31">
        <v>2</v>
      </c>
      <c r="R20" s="62">
        <f t="shared" si="4"/>
        <v>12</v>
      </c>
      <c r="S20" s="44"/>
      <c r="T20" s="44"/>
      <c r="U20" s="44"/>
      <c r="V20" s="44"/>
    </row>
    <row r="21" spans="1:22" ht="15.75">
      <c r="A21" s="53">
        <v>10</v>
      </c>
      <c r="B21" s="28" t="s">
        <v>29</v>
      </c>
      <c r="C21" s="31">
        <v>11</v>
      </c>
      <c r="D21" s="31">
        <v>102</v>
      </c>
      <c r="E21" s="31">
        <v>87</v>
      </c>
      <c r="F21" s="30">
        <f t="shared" si="0"/>
        <v>200</v>
      </c>
      <c r="G21" s="31">
        <v>220</v>
      </c>
      <c r="H21" s="31">
        <v>320</v>
      </c>
      <c r="I21" s="48">
        <f t="shared" si="1"/>
        <v>540</v>
      </c>
      <c r="J21" s="31">
        <v>5</v>
      </c>
      <c r="K21" s="31">
        <v>0</v>
      </c>
      <c r="L21" s="48">
        <f t="shared" si="2"/>
        <v>5</v>
      </c>
      <c r="M21" s="31">
        <v>5</v>
      </c>
      <c r="N21" s="31">
        <v>0</v>
      </c>
      <c r="O21" s="48">
        <f t="shared" si="3"/>
        <v>5</v>
      </c>
      <c r="P21" s="31">
        <v>5</v>
      </c>
      <c r="Q21" s="31">
        <v>0</v>
      </c>
      <c r="R21" s="62">
        <f t="shared" si="4"/>
        <v>5</v>
      </c>
      <c r="S21" s="44"/>
      <c r="T21" s="44"/>
      <c r="U21" s="44"/>
      <c r="V21" s="44"/>
    </row>
    <row r="22" spans="1:22" s="22" customFormat="1" ht="15.75">
      <c r="A22" s="53">
        <v>11</v>
      </c>
      <c r="B22" s="28" t="s">
        <v>30</v>
      </c>
      <c r="C22" s="31">
        <v>0</v>
      </c>
      <c r="D22" s="31">
        <v>166</v>
      </c>
      <c r="E22" s="31">
        <v>92</v>
      </c>
      <c r="F22" s="30">
        <f t="shared" si="0"/>
        <v>258</v>
      </c>
      <c r="G22" s="31">
        <v>820</v>
      </c>
      <c r="H22" s="31">
        <v>243</v>
      </c>
      <c r="I22" s="48">
        <f t="shared" si="1"/>
        <v>1063</v>
      </c>
      <c r="J22" s="31">
        <v>67</v>
      </c>
      <c r="K22" s="31">
        <v>6</v>
      </c>
      <c r="L22" s="48">
        <f t="shared" si="2"/>
        <v>73</v>
      </c>
      <c r="M22" s="31">
        <v>57</v>
      </c>
      <c r="N22" s="31">
        <v>6</v>
      </c>
      <c r="O22" s="48">
        <f t="shared" si="3"/>
        <v>63</v>
      </c>
      <c r="P22" s="31">
        <v>57</v>
      </c>
      <c r="Q22" s="31">
        <v>6</v>
      </c>
      <c r="R22" s="62">
        <f t="shared" si="4"/>
        <v>63</v>
      </c>
      <c r="S22" s="44"/>
      <c r="T22" s="44"/>
      <c r="U22" s="44"/>
      <c r="V22" s="44"/>
    </row>
    <row r="23" spans="1:22" ht="15.75">
      <c r="A23" s="53">
        <v>12</v>
      </c>
      <c r="B23" s="28" t="s">
        <v>31</v>
      </c>
      <c r="C23" s="31">
        <v>0</v>
      </c>
      <c r="D23" s="31">
        <v>121</v>
      </c>
      <c r="E23" s="31">
        <v>42</v>
      </c>
      <c r="F23" s="30">
        <f t="shared" si="0"/>
        <v>163</v>
      </c>
      <c r="G23" s="31">
        <v>222</v>
      </c>
      <c r="H23" s="31">
        <v>91</v>
      </c>
      <c r="I23" s="48">
        <f t="shared" si="1"/>
        <v>313</v>
      </c>
      <c r="J23" s="31">
        <v>24</v>
      </c>
      <c r="K23" s="31">
        <v>31</v>
      </c>
      <c r="L23" s="48">
        <f t="shared" si="2"/>
        <v>55</v>
      </c>
      <c r="M23" s="31">
        <v>24</v>
      </c>
      <c r="N23" s="31">
        <v>31</v>
      </c>
      <c r="O23" s="48">
        <f t="shared" si="3"/>
        <v>55</v>
      </c>
      <c r="P23" s="31">
        <v>24</v>
      </c>
      <c r="Q23" s="31">
        <v>31</v>
      </c>
      <c r="R23" s="62">
        <f t="shared" si="4"/>
        <v>55</v>
      </c>
      <c r="S23" s="44"/>
      <c r="T23" s="44"/>
      <c r="U23" s="44"/>
      <c r="V23" s="44"/>
    </row>
    <row r="24" spans="1:22" s="21" customFormat="1" ht="15.75">
      <c r="A24" s="53">
        <v>13</v>
      </c>
      <c r="B24" s="28" t="s">
        <v>32</v>
      </c>
      <c r="C24" s="31">
        <v>0</v>
      </c>
      <c r="D24" s="31">
        <v>0</v>
      </c>
      <c r="E24" s="31">
        <v>47</v>
      </c>
      <c r="F24" s="30">
        <f t="shared" si="0"/>
        <v>47</v>
      </c>
      <c r="G24" s="31">
        <v>119</v>
      </c>
      <c r="H24" s="31">
        <v>143</v>
      </c>
      <c r="I24" s="48">
        <f t="shared" si="1"/>
        <v>262</v>
      </c>
      <c r="J24" s="31">
        <v>0</v>
      </c>
      <c r="K24" s="31">
        <v>10</v>
      </c>
      <c r="L24" s="48">
        <f t="shared" si="2"/>
        <v>10</v>
      </c>
      <c r="M24" s="31">
        <v>0</v>
      </c>
      <c r="N24" s="31">
        <v>10</v>
      </c>
      <c r="O24" s="48">
        <f t="shared" si="3"/>
        <v>10</v>
      </c>
      <c r="P24" s="31">
        <v>0</v>
      </c>
      <c r="Q24" s="31">
        <v>10</v>
      </c>
      <c r="R24" s="62">
        <f t="shared" si="4"/>
        <v>10</v>
      </c>
      <c r="S24" s="44"/>
      <c r="T24" s="44"/>
      <c r="U24" s="44"/>
      <c r="V24" s="44"/>
    </row>
    <row r="25" spans="1:22" s="21" customFormat="1" ht="15.75">
      <c r="A25" s="53">
        <v>14</v>
      </c>
      <c r="B25" s="28" t="s">
        <v>33</v>
      </c>
      <c r="C25" s="31">
        <v>259</v>
      </c>
      <c r="D25" s="31">
        <v>98</v>
      </c>
      <c r="E25" s="31">
        <v>87</v>
      </c>
      <c r="F25" s="30">
        <f t="shared" si="0"/>
        <v>444</v>
      </c>
      <c r="G25" s="31">
        <v>162</v>
      </c>
      <c r="H25" s="31">
        <v>82</v>
      </c>
      <c r="I25" s="48">
        <f t="shared" si="1"/>
        <v>244</v>
      </c>
      <c r="J25" s="31">
        <v>7</v>
      </c>
      <c r="K25" s="31">
        <v>1</v>
      </c>
      <c r="L25" s="48">
        <f t="shared" si="2"/>
        <v>8</v>
      </c>
      <c r="M25" s="31">
        <v>7</v>
      </c>
      <c r="N25" s="31">
        <v>1</v>
      </c>
      <c r="O25" s="48">
        <f t="shared" si="3"/>
        <v>8</v>
      </c>
      <c r="P25" s="31">
        <v>7</v>
      </c>
      <c r="Q25" s="31">
        <v>0</v>
      </c>
      <c r="R25" s="62">
        <f t="shared" si="4"/>
        <v>7</v>
      </c>
      <c r="S25" s="44"/>
      <c r="T25" s="44"/>
      <c r="U25" s="44"/>
      <c r="V25" s="44"/>
    </row>
    <row r="26" spans="1:22" s="21" customFormat="1" ht="15.75">
      <c r="A26" s="53">
        <v>15</v>
      </c>
      <c r="B26" s="28" t="s">
        <v>34</v>
      </c>
      <c r="C26" s="31">
        <v>130</v>
      </c>
      <c r="D26" s="31">
        <v>30</v>
      </c>
      <c r="E26" s="31">
        <v>70</v>
      </c>
      <c r="F26" s="30">
        <f t="shared" si="0"/>
        <v>230</v>
      </c>
      <c r="G26" s="31">
        <v>86</v>
      </c>
      <c r="H26" s="31">
        <v>38</v>
      </c>
      <c r="I26" s="48">
        <f t="shared" si="1"/>
        <v>124</v>
      </c>
      <c r="J26" s="31">
        <v>16</v>
      </c>
      <c r="K26" s="31">
        <v>3</v>
      </c>
      <c r="L26" s="48">
        <f t="shared" si="2"/>
        <v>19</v>
      </c>
      <c r="M26" s="31">
        <v>16</v>
      </c>
      <c r="N26" s="31">
        <v>3</v>
      </c>
      <c r="O26" s="48">
        <f t="shared" si="3"/>
        <v>19</v>
      </c>
      <c r="P26" s="31">
        <v>16</v>
      </c>
      <c r="Q26" s="31">
        <v>3</v>
      </c>
      <c r="R26" s="62">
        <f t="shared" si="4"/>
        <v>19</v>
      </c>
      <c r="S26" s="44"/>
      <c r="T26" s="44"/>
      <c r="U26" s="44"/>
      <c r="V26" s="44"/>
    </row>
    <row r="27" spans="1:22" s="21" customFormat="1" ht="15.75">
      <c r="A27" s="53">
        <v>16</v>
      </c>
      <c r="B27" s="28" t="s">
        <v>35</v>
      </c>
      <c r="C27" s="31">
        <v>385</v>
      </c>
      <c r="D27" s="31">
        <v>407</v>
      </c>
      <c r="E27" s="31">
        <v>60</v>
      </c>
      <c r="F27" s="30">
        <f t="shared" si="0"/>
        <v>852</v>
      </c>
      <c r="G27" s="31">
        <v>319</v>
      </c>
      <c r="H27" s="31">
        <v>180</v>
      </c>
      <c r="I27" s="48">
        <f t="shared" si="1"/>
        <v>499</v>
      </c>
      <c r="J27" s="31">
        <v>14</v>
      </c>
      <c r="K27" s="31">
        <v>11</v>
      </c>
      <c r="L27" s="48">
        <f t="shared" si="2"/>
        <v>25</v>
      </c>
      <c r="M27" s="31">
        <v>14</v>
      </c>
      <c r="N27" s="31">
        <v>11</v>
      </c>
      <c r="O27" s="48">
        <f t="shared" si="3"/>
        <v>25</v>
      </c>
      <c r="P27" s="31">
        <v>14</v>
      </c>
      <c r="Q27" s="31">
        <v>11</v>
      </c>
      <c r="R27" s="62">
        <f t="shared" si="4"/>
        <v>25</v>
      </c>
      <c r="S27" s="44"/>
      <c r="T27" s="44"/>
      <c r="U27" s="44"/>
      <c r="V27" s="44"/>
    </row>
    <row r="28" spans="1:22" ht="15.75">
      <c r="A28" s="53">
        <v>17</v>
      </c>
      <c r="B28" s="28" t="s">
        <v>36</v>
      </c>
      <c r="C28" s="31">
        <v>80</v>
      </c>
      <c r="D28" s="31">
        <v>33</v>
      </c>
      <c r="E28" s="31">
        <v>46</v>
      </c>
      <c r="F28" s="30">
        <f t="shared" si="0"/>
        <v>159</v>
      </c>
      <c r="G28" s="31">
        <v>165</v>
      </c>
      <c r="H28" s="31">
        <v>97</v>
      </c>
      <c r="I28" s="48">
        <f t="shared" si="1"/>
        <v>262</v>
      </c>
      <c r="J28" s="31">
        <v>1</v>
      </c>
      <c r="K28" s="31">
        <v>1</v>
      </c>
      <c r="L28" s="48">
        <f t="shared" si="2"/>
        <v>2</v>
      </c>
      <c r="M28" s="31">
        <v>1</v>
      </c>
      <c r="N28" s="31">
        <v>1</v>
      </c>
      <c r="O28" s="48">
        <f t="shared" si="3"/>
        <v>2</v>
      </c>
      <c r="P28" s="31">
        <v>1</v>
      </c>
      <c r="Q28" s="31">
        <v>1</v>
      </c>
      <c r="R28" s="62">
        <f t="shared" si="4"/>
        <v>2</v>
      </c>
      <c r="S28" s="44"/>
      <c r="T28" s="44"/>
      <c r="U28" s="44"/>
      <c r="V28" s="44"/>
    </row>
    <row r="29" spans="1:22" s="21" customFormat="1" ht="15.75">
      <c r="A29" s="53">
        <v>18</v>
      </c>
      <c r="B29" s="28" t="s">
        <v>37</v>
      </c>
      <c r="C29" s="31">
        <v>0</v>
      </c>
      <c r="D29" s="31">
        <v>0</v>
      </c>
      <c r="E29" s="31">
        <v>34</v>
      </c>
      <c r="F29" s="30">
        <f t="shared" si="0"/>
        <v>34</v>
      </c>
      <c r="G29" s="31">
        <v>130</v>
      </c>
      <c r="H29" s="31">
        <v>0</v>
      </c>
      <c r="I29" s="48">
        <f t="shared" si="1"/>
        <v>130</v>
      </c>
      <c r="J29" s="31">
        <v>5</v>
      </c>
      <c r="K29" s="31">
        <v>0</v>
      </c>
      <c r="L29" s="48">
        <f t="shared" si="2"/>
        <v>5</v>
      </c>
      <c r="M29" s="31">
        <v>5</v>
      </c>
      <c r="N29" s="31">
        <v>0</v>
      </c>
      <c r="O29" s="48">
        <f t="shared" si="3"/>
        <v>5</v>
      </c>
      <c r="P29" s="31">
        <v>5</v>
      </c>
      <c r="Q29" s="31">
        <v>0</v>
      </c>
      <c r="R29" s="62">
        <f t="shared" si="4"/>
        <v>5</v>
      </c>
      <c r="S29" s="44"/>
      <c r="T29" s="44"/>
      <c r="U29" s="44"/>
      <c r="V29" s="44"/>
    </row>
    <row r="30" spans="1:22" ht="15.75">
      <c r="A30" s="53">
        <v>19</v>
      </c>
      <c r="B30" s="28" t="s">
        <v>38</v>
      </c>
      <c r="C30" s="31"/>
      <c r="D30" s="31"/>
      <c r="E30" s="31"/>
      <c r="F30" s="30">
        <f t="shared" si="0"/>
        <v>0</v>
      </c>
      <c r="G30" s="31"/>
      <c r="H30" s="31"/>
      <c r="I30" s="48">
        <f t="shared" si="1"/>
        <v>0</v>
      </c>
      <c r="J30" s="31"/>
      <c r="K30" s="31"/>
      <c r="L30" s="48">
        <f t="shared" si="2"/>
        <v>0</v>
      </c>
      <c r="M30" s="31"/>
      <c r="N30" s="31"/>
      <c r="O30" s="48">
        <f t="shared" si="3"/>
        <v>0</v>
      </c>
      <c r="P30" s="31"/>
      <c r="Q30" s="31"/>
      <c r="R30" s="62">
        <f t="shared" si="4"/>
        <v>0</v>
      </c>
      <c r="S30" s="44"/>
      <c r="T30" s="44"/>
      <c r="U30" s="44"/>
      <c r="V30" s="44"/>
    </row>
    <row r="31" spans="1:22" s="21" customFormat="1" ht="15.75">
      <c r="A31" s="53">
        <v>20</v>
      </c>
      <c r="B31" s="28" t="s">
        <v>39</v>
      </c>
      <c r="C31" s="31"/>
      <c r="D31" s="31"/>
      <c r="E31" s="31">
        <v>27</v>
      </c>
      <c r="F31" s="30">
        <f t="shared" si="0"/>
        <v>27</v>
      </c>
      <c r="G31" s="31"/>
      <c r="H31" s="31">
        <v>24</v>
      </c>
      <c r="I31" s="48">
        <f t="shared" si="1"/>
        <v>24</v>
      </c>
      <c r="J31" s="31"/>
      <c r="K31" s="31">
        <v>1</v>
      </c>
      <c r="L31" s="48">
        <f t="shared" si="2"/>
        <v>1</v>
      </c>
      <c r="M31" s="31"/>
      <c r="N31" s="31">
        <v>1</v>
      </c>
      <c r="O31" s="48">
        <f t="shared" si="3"/>
        <v>1</v>
      </c>
      <c r="P31" s="31"/>
      <c r="Q31" s="31">
        <v>1</v>
      </c>
      <c r="R31" s="62">
        <f t="shared" si="4"/>
        <v>1</v>
      </c>
      <c r="S31" s="44"/>
      <c r="T31" s="44"/>
      <c r="U31" s="44"/>
      <c r="V31" s="44"/>
    </row>
    <row r="32" spans="1:22" s="93" customFormat="1" ht="15.75">
      <c r="A32" s="77">
        <v>21</v>
      </c>
      <c r="B32" s="76" t="s">
        <v>40</v>
      </c>
      <c r="C32" s="29">
        <v>0</v>
      </c>
      <c r="D32" s="29">
        <v>0</v>
      </c>
      <c r="E32" s="29">
        <v>64</v>
      </c>
      <c r="F32" s="30">
        <f t="shared" si="0"/>
        <v>64</v>
      </c>
      <c r="G32" s="29">
        <v>178</v>
      </c>
      <c r="H32" s="29">
        <v>20</v>
      </c>
      <c r="I32" s="30">
        <f t="shared" si="1"/>
        <v>198</v>
      </c>
      <c r="J32" s="29">
        <v>27</v>
      </c>
      <c r="K32" s="29">
        <v>0</v>
      </c>
      <c r="L32" s="30">
        <f t="shared" si="2"/>
        <v>27</v>
      </c>
      <c r="M32" s="29">
        <v>27</v>
      </c>
      <c r="N32" s="29">
        <v>0</v>
      </c>
      <c r="O32" s="30">
        <f t="shared" si="3"/>
        <v>27</v>
      </c>
      <c r="P32" s="29">
        <v>13</v>
      </c>
      <c r="Q32" s="29">
        <v>0</v>
      </c>
      <c r="R32" s="92">
        <f t="shared" si="4"/>
        <v>13</v>
      </c>
      <c r="S32" s="44"/>
      <c r="T32" s="44"/>
      <c r="U32" s="44"/>
      <c r="V32" s="44"/>
    </row>
    <row r="33" spans="1:22" ht="15.75">
      <c r="A33" s="53">
        <v>22</v>
      </c>
      <c r="B33" s="28" t="s">
        <v>41</v>
      </c>
      <c r="C33" s="31"/>
      <c r="D33" s="31"/>
      <c r="E33" s="31">
        <v>23</v>
      </c>
      <c r="F33" s="30">
        <f t="shared" si="0"/>
        <v>23</v>
      </c>
      <c r="G33" s="31">
        <v>26</v>
      </c>
      <c r="H33" s="31">
        <v>30</v>
      </c>
      <c r="I33" s="48">
        <f t="shared" si="1"/>
        <v>56</v>
      </c>
      <c r="J33" s="31"/>
      <c r="K33" s="31">
        <v>2</v>
      </c>
      <c r="L33" s="48">
        <f t="shared" si="2"/>
        <v>2</v>
      </c>
      <c r="M33" s="31"/>
      <c r="N33" s="31">
        <v>2</v>
      </c>
      <c r="O33" s="48">
        <f t="shared" si="3"/>
        <v>2</v>
      </c>
      <c r="P33" s="31"/>
      <c r="Q33" s="31">
        <v>2</v>
      </c>
      <c r="R33" s="62">
        <f t="shared" si="4"/>
        <v>2</v>
      </c>
      <c r="S33" s="44"/>
      <c r="T33" s="44"/>
      <c r="U33" s="44"/>
      <c r="V33" s="44"/>
    </row>
    <row r="34" spans="1:22" s="21" customFormat="1" ht="15.75">
      <c r="A34" s="53">
        <v>23</v>
      </c>
      <c r="B34" s="28" t="s">
        <v>42</v>
      </c>
      <c r="C34" s="31">
        <v>232</v>
      </c>
      <c r="D34" s="31">
        <v>19</v>
      </c>
      <c r="E34" s="31">
        <v>21</v>
      </c>
      <c r="F34" s="30">
        <f t="shared" si="0"/>
        <v>272</v>
      </c>
      <c r="G34" s="31">
        <v>19</v>
      </c>
      <c r="H34" s="31">
        <v>21</v>
      </c>
      <c r="I34" s="48">
        <f t="shared" si="1"/>
        <v>40</v>
      </c>
      <c r="J34" s="31">
        <v>4</v>
      </c>
      <c r="K34" s="31">
        <v>0</v>
      </c>
      <c r="L34" s="48">
        <f t="shared" si="2"/>
        <v>4</v>
      </c>
      <c r="M34" s="31">
        <v>4</v>
      </c>
      <c r="N34" s="31">
        <v>0</v>
      </c>
      <c r="O34" s="48">
        <f t="shared" si="3"/>
        <v>4</v>
      </c>
      <c r="P34" s="31">
        <v>4</v>
      </c>
      <c r="Q34" s="31">
        <v>0</v>
      </c>
      <c r="R34" s="62">
        <f t="shared" si="4"/>
        <v>4</v>
      </c>
      <c r="S34" s="44"/>
      <c r="T34" s="44"/>
      <c r="U34" s="44"/>
      <c r="V34" s="44"/>
    </row>
    <row r="35" spans="1:22" s="22" customFormat="1" ht="15.75">
      <c r="A35" s="53">
        <v>24</v>
      </c>
      <c r="B35" s="28" t="s">
        <v>43</v>
      </c>
      <c r="C35" s="33"/>
      <c r="D35" s="34"/>
      <c r="E35" s="34">
        <v>220</v>
      </c>
      <c r="F35" s="34">
        <f t="shared" si="0"/>
        <v>220</v>
      </c>
      <c r="G35" s="34">
        <v>335</v>
      </c>
      <c r="H35" s="34">
        <v>208</v>
      </c>
      <c r="I35" s="65">
        <f t="shared" si="1"/>
        <v>543</v>
      </c>
      <c r="J35" s="34">
        <v>112</v>
      </c>
      <c r="K35" s="34">
        <v>2</v>
      </c>
      <c r="L35" s="48">
        <f t="shared" si="2"/>
        <v>114</v>
      </c>
      <c r="M35" s="34">
        <v>112</v>
      </c>
      <c r="N35" s="34">
        <v>2</v>
      </c>
      <c r="O35" s="48">
        <f t="shared" si="3"/>
        <v>114</v>
      </c>
      <c r="P35" s="34">
        <v>112</v>
      </c>
      <c r="Q35" s="34">
        <v>2</v>
      </c>
      <c r="R35" s="62">
        <f t="shared" si="4"/>
        <v>114</v>
      </c>
      <c r="S35" s="44"/>
      <c r="T35" s="44"/>
      <c r="U35" s="44"/>
      <c r="V35" s="44"/>
    </row>
    <row r="36" spans="1:22" s="21" customFormat="1" ht="15.75">
      <c r="A36" s="53">
        <v>25</v>
      </c>
      <c r="B36" s="28" t="s">
        <v>44</v>
      </c>
      <c r="C36" s="35" t="s">
        <v>109</v>
      </c>
      <c r="D36" s="30">
        <v>122</v>
      </c>
      <c r="E36" s="30">
        <v>52</v>
      </c>
      <c r="F36" s="30">
        <f t="shared" si="0"/>
        <v>688</v>
      </c>
      <c r="G36" s="30">
        <v>626</v>
      </c>
      <c r="H36" s="30">
        <v>127</v>
      </c>
      <c r="I36" s="48">
        <f t="shared" si="1"/>
        <v>753</v>
      </c>
      <c r="J36" s="30">
        <v>51</v>
      </c>
      <c r="K36" s="30">
        <v>10</v>
      </c>
      <c r="L36" s="48">
        <f t="shared" si="2"/>
        <v>61</v>
      </c>
      <c r="M36" s="30">
        <v>51</v>
      </c>
      <c r="N36" s="30">
        <v>10</v>
      </c>
      <c r="O36" s="48">
        <f t="shared" si="3"/>
        <v>61</v>
      </c>
      <c r="P36" s="30">
        <v>34</v>
      </c>
      <c r="Q36" s="30">
        <v>9</v>
      </c>
      <c r="R36" s="62">
        <f t="shared" si="4"/>
        <v>43</v>
      </c>
      <c r="S36" s="44"/>
      <c r="T36" s="44"/>
      <c r="U36" s="44"/>
      <c r="V36" s="44"/>
    </row>
    <row r="37" spans="1:22" s="22" customFormat="1" ht="15.75">
      <c r="A37" s="53">
        <v>26</v>
      </c>
      <c r="B37" s="28" t="s">
        <v>45</v>
      </c>
      <c r="C37" s="31">
        <v>1802</v>
      </c>
      <c r="D37" s="31">
        <v>313</v>
      </c>
      <c r="E37" s="31">
        <v>55</v>
      </c>
      <c r="F37" s="30">
        <f t="shared" si="0"/>
        <v>2170</v>
      </c>
      <c r="G37" s="31">
        <v>22223</v>
      </c>
      <c r="H37" s="31">
        <v>60000</v>
      </c>
      <c r="I37" s="48">
        <f t="shared" si="1"/>
        <v>82223</v>
      </c>
      <c r="J37" s="31">
        <v>1016</v>
      </c>
      <c r="K37" s="31">
        <v>117</v>
      </c>
      <c r="L37" s="48">
        <f t="shared" si="2"/>
        <v>1133</v>
      </c>
      <c r="M37" s="31">
        <v>48</v>
      </c>
      <c r="N37" s="31">
        <v>117</v>
      </c>
      <c r="O37" s="48">
        <f t="shared" si="3"/>
        <v>165</v>
      </c>
      <c r="P37" s="31">
        <v>48</v>
      </c>
      <c r="Q37" s="31">
        <v>117</v>
      </c>
      <c r="R37" s="62">
        <f t="shared" si="4"/>
        <v>165</v>
      </c>
      <c r="S37" s="44"/>
      <c r="T37" s="44"/>
      <c r="U37" s="44"/>
      <c r="V37" s="44"/>
    </row>
    <row r="38" spans="1:22" ht="15.75">
      <c r="A38" s="53">
        <v>27</v>
      </c>
      <c r="B38" s="28" t="s">
        <v>46</v>
      </c>
      <c r="C38" s="36"/>
      <c r="D38" s="37">
        <v>293</v>
      </c>
      <c r="E38" s="37">
        <v>76</v>
      </c>
      <c r="F38" s="30">
        <f t="shared" si="0"/>
        <v>369</v>
      </c>
      <c r="G38" s="37">
        <v>79</v>
      </c>
      <c r="H38" s="37">
        <v>140</v>
      </c>
      <c r="I38" s="48">
        <f t="shared" si="1"/>
        <v>219</v>
      </c>
      <c r="J38" s="37"/>
      <c r="K38" s="37">
        <v>3</v>
      </c>
      <c r="L38" s="48">
        <f t="shared" si="2"/>
        <v>3</v>
      </c>
      <c r="M38" s="37"/>
      <c r="N38" s="37">
        <v>3</v>
      </c>
      <c r="O38" s="48">
        <f t="shared" si="3"/>
        <v>3</v>
      </c>
      <c r="P38" s="37"/>
      <c r="Q38" s="37">
        <v>3</v>
      </c>
      <c r="R38" s="62">
        <f t="shared" si="4"/>
        <v>3</v>
      </c>
      <c r="S38" s="44"/>
      <c r="T38" s="44"/>
      <c r="U38" s="44"/>
      <c r="V38" s="44"/>
    </row>
    <row r="39" spans="1:22" s="21" customFormat="1" ht="15.75">
      <c r="A39" s="53">
        <v>28</v>
      </c>
      <c r="B39" s="28" t="s">
        <v>47</v>
      </c>
      <c r="C39" s="31">
        <v>0</v>
      </c>
      <c r="D39" s="31">
        <v>65</v>
      </c>
      <c r="E39" s="31">
        <v>59</v>
      </c>
      <c r="F39" s="30">
        <f t="shared" si="0"/>
        <v>124</v>
      </c>
      <c r="G39" s="31">
        <v>588</v>
      </c>
      <c r="H39" s="31">
        <v>28</v>
      </c>
      <c r="I39" s="48">
        <f t="shared" si="1"/>
        <v>616</v>
      </c>
      <c r="J39" s="31">
        <v>44</v>
      </c>
      <c r="K39" s="31">
        <v>2</v>
      </c>
      <c r="L39" s="48">
        <f t="shared" si="2"/>
        <v>46</v>
      </c>
      <c r="M39" s="31">
        <v>44</v>
      </c>
      <c r="N39" s="31">
        <v>1</v>
      </c>
      <c r="O39" s="48">
        <f t="shared" si="3"/>
        <v>45</v>
      </c>
      <c r="P39" s="31">
        <v>16</v>
      </c>
      <c r="Q39" s="31"/>
      <c r="R39" s="62">
        <f t="shared" si="4"/>
        <v>16</v>
      </c>
      <c r="S39" s="44"/>
      <c r="T39" s="44"/>
      <c r="U39" s="44"/>
      <c r="V39" s="44"/>
    </row>
    <row r="40" spans="1:22" s="22" customFormat="1" ht="15.75">
      <c r="A40" s="53">
        <v>29</v>
      </c>
      <c r="B40" s="28" t="s">
        <v>48</v>
      </c>
      <c r="C40" s="31"/>
      <c r="D40" s="31">
        <v>171</v>
      </c>
      <c r="E40" s="31">
        <v>70</v>
      </c>
      <c r="F40" s="30">
        <f t="shared" si="0"/>
        <v>241</v>
      </c>
      <c r="G40" s="31">
        <v>498</v>
      </c>
      <c r="H40" s="31">
        <v>112</v>
      </c>
      <c r="I40" s="48">
        <f t="shared" si="1"/>
        <v>610</v>
      </c>
      <c r="J40" s="31">
        <v>0</v>
      </c>
      <c r="K40" s="31">
        <v>0</v>
      </c>
      <c r="L40" s="48">
        <f t="shared" si="2"/>
        <v>0</v>
      </c>
      <c r="M40" s="31">
        <v>0</v>
      </c>
      <c r="N40" s="31">
        <v>0</v>
      </c>
      <c r="O40" s="48">
        <f t="shared" si="3"/>
        <v>0</v>
      </c>
      <c r="P40" s="31">
        <v>0</v>
      </c>
      <c r="Q40" s="31">
        <v>0</v>
      </c>
      <c r="R40" s="62">
        <f t="shared" si="4"/>
        <v>0</v>
      </c>
      <c r="S40" s="44"/>
      <c r="T40" s="44"/>
      <c r="U40" s="44"/>
      <c r="V40" s="44"/>
    </row>
    <row r="41" spans="1:22" ht="15.75">
      <c r="A41" s="53">
        <v>30</v>
      </c>
      <c r="B41" s="28" t="s">
        <v>49</v>
      </c>
      <c r="C41" s="31">
        <v>0</v>
      </c>
      <c r="D41" s="31">
        <v>50</v>
      </c>
      <c r="E41" s="31">
        <v>28</v>
      </c>
      <c r="F41" s="30">
        <f t="shared" si="0"/>
        <v>78</v>
      </c>
      <c r="G41" s="31">
        <v>1130</v>
      </c>
      <c r="H41" s="31">
        <v>111</v>
      </c>
      <c r="I41" s="48">
        <f t="shared" si="1"/>
        <v>1241</v>
      </c>
      <c r="J41" s="31">
        <v>26</v>
      </c>
      <c r="K41" s="31">
        <v>0</v>
      </c>
      <c r="L41" s="48">
        <f t="shared" si="2"/>
        <v>26</v>
      </c>
      <c r="M41" s="31">
        <v>26</v>
      </c>
      <c r="N41" s="31">
        <v>0</v>
      </c>
      <c r="O41" s="48">
        <f t="shared" si="3"/>
        <v>26</v>
      </c>
      <c r="P41" s="31">
        <v>26</v>
      </c>
      <c r="Q41" s="31">
        <v>0</v>
      </c>
      <c r="R41" s="62">
        <f t="shared" si="4"/>
        <v>26</v>
      </c>
      <c r="S41" s="44"/>
      <c r="T41" s="44"/>
      <c r="U41" s="44"/>
      <c r="V41" s="44"/>
    </row>
    <row r="42" spans="1:22" s="22" customFormat="1" ht="16.5" customHeight="1">
      <c r="A42" s="53">
        <v>31</v>
      </c>
      <c r="B42" s="28" t="s">
        <v>120</v>
      </c>
      <c r="C42" s="31"/>
      <c r="D42" s="31">
        <v>75</v>
      </c>
      <c r="E42" s="31">
        <v>86</v>
      </c>
      <c r="F42" s="30">
        <f t="shared" si="0"/>
        <v>161</v>
      </c>
      <c r="G42" s="31">
        <v>163</v>
      </c>
      <c r="H42" s="31">
        <v>46</v>
      </c>
      <c r="I42" s="48">
        <f t="shared" si="1"/>
        <v>209</v>
      </c>
      <c r="J42" s="31">
        <v>11</v>
      </c>
      <c r="K42" s="31">
        <v>4</v>
      </c>
      <c r="L42" s="48">
        <f t="shared" si="2"/>
        <v>15</v>
      </c>
      <c r="M42" s="31">
        <v>11</v>
      </c>
      <c r="N42" s="31">
        <v>4</v>
      </c>
      <c r="O42" s="48">
        <f t="shared" si="3"/>
        <v>15</v>
      </c>
      <c r="P42" s="31">
        <v>11</v>
      </c>
      <c r="Q42" s="31">
        <v>0</v>
      </c>
      <c r="R42" s="62">
        <f t="shared" si="4"/>
        <v>11</v>
      </c>
      <c r="S42" s="44"/>
      <c r="T42" s="44"/>
      <c r="U42" s="44"/>
      <c r="V42" s="44"/>
    </row>
    <row r="43" spans="1:22" s="21" customFormat="1" ht="15.75">
      <c r="A43" s="53">
        <v>32</v>
      </c>
      <c r="B43" s="28" t="s">
        <v>50</v>
      </c>
      <c r="C43" s="38">
        <v>0</v>
      </c>
      <c r="D43" s="30">
        <v>115</v>
      </c>
      <c r="E43" s="30">
        <v>167</v>
      </c>
      <c r="F43" s="30">
        <f t="shared" si="0"/>
        <v>282</v>
      </c>
      <c r="G43" s="30">
        <v>16845</v>
      </c>
      <c r="H43" s="30">
        <v>45</v>
      </c>
      <c r="I43" s="48">
        <f t="shared" si="1"/>
        <v>16890</v>
      </c>
      <c r="J43" s="30">
        <v>49</v>
      </c>
      <c r="K43" s="30">
        <v>45</v>
      </c>
      <c r="L43" s="48">
        <f t="shared" si="2"/>
        <v>94</v>
      </c>
      <c r="M43" s="30">
        <v>49</v>
      </c>
      <c r="N43" s="30">
        <v>45</v>
      </c>
      <c r="O43" s="48">
        <f t="shared" si="3"/>
        <v>94</v>
      </c>
      <c r="P43" s="30">
        <v>0</v>
      </c>
      <c r="Q43" s="30">
        <v>1</v>
      </c>
      <c r="R43" s="62">
        <f t="shared" si="4"/>
        <v>1</v>
      </c>
      <c r="S43" s="44"/>
      <c r="T43" s="44"/>
      <c r="U43" s="44"/>
      <c r="V43" s="44"/>
    </row>
    <row r="44" spans="1:22" s="21" customFormat="1" ht="15.75">
      <c r="A44" s="53">
        <v>33</v>
      </c>
      <c r="B44" s="28" t="s">
        <v>51</v>
      </c>
      <c r="C44" s="31">
        <v>250</v>
      </c>
      <c r="D44" s="31">
        <v>32</v>
      </c>
      <c r="E44" s="31">
        <v>56</v>
      </c>
      <c r="F44" s="30">
        <f t="shared" si="0"/>
        <v>338</v>
      </c>
      <c r="G44" s="31">
        <v>699</v>
      </c>
      <c r="H44" s="31">
        <v>238</v>
      </c>
      <c r="I44" s="48">
        <f t="shared" si="1"/>
        <v>937</v>
      </c>
      <c r="J44" s="31">
        <v>0</v>
      </c>
      <c r="K44" s="31">
        <v>0</v>
      </c>
      <c r="L44" s="48">
        <f t="shared" si="2"/>
        <v>0</v>
      </c>
      <c r="M44" s="31">
        <v>0</v>
      </c>
      <c r="N44" s="31">
        <v>0</v>
      </c>
      <c r="O44" s="48">
        <f t="shared" si="3"/>
        <v>0</v>
      </c>
      <c r="P44" s="31">
        <v>0</v>
      </c>
      <c r="Q44" s="31">
        <v>0</v>
      </c>
      <c r="R44" s="62">
        <f t="shared" si="4"/>
        <v>0</v>
      </c>
      <c r="S44" s="44"/>
      <c r="T44" s="44"/>
      <c r="U44" s="44"/>
      <c r="V44" s="44"/>
    </row>
    <row r="45" spans="1:22" s="21" customFormat="1" ht="15.75">
      <c r="A45" s="53">
        <v>34</v>
      </c>
      <c r="B45" s="28" t="s">
        <v>52</v>
      </c>
      <c r="C45" s="39">
        <v>324</v>
      </c>
      <c r="D45" s="39">
        <v>192</v>
      </c>
      <c r="E45" s="39">
        <v>140</v>
      </c>
      <c r="F45" s="30">
        <f t="shared" si="0"/>
        <v>656</v>
      </c>
      <c r="G45" s="39">
        <v>192</v>
      </c>
      <c r="H45" s="39">
        <v>103</v>
      </c>
      <c r="I45" s="48">
        <f t="shared" si="1"/>
        <v>295</v>
      </c>
      <c r="J45" s="39">
        <v>15</v>
      </c>
      <c r="K45" s="39">
        <v>0</v>
      </c>
      <c r="L45" s="48">
        <f t="shared" si="2"/>
        <v>15</v>
      </c>
      <c r="M45" s="39">
        <v>15</v>
      </c>
      <c r="N45" s="39">
        <v>0</v>
      </c>
      <c r="O45" s="48">
        <f t="shared" si="3"/>
        <v>15</v>
      </c>
      <c r="P45" s="39">
        <v>15</v>
      </c>
      <c r="Q45" s="39">
        <v>0</v>
      </c>
      <c r="R45" s="62">
        <f t="shared" si="4"/>
        <v>15</v>
      </c>
      <c r="S45" s="44"/>
      <c r="T45" s="44"/>
      <c r="U45" s="44"/>
      <c r="V45" s="44"/>
    </row>
    <row r="46" spans="1:22" s="21" customFormat="1" ht="15.75">
      <c r="A46" s="53">
        <v>35</v>
      </c>
      <c r="B46" s="28" t="s">
        <v>53</v>
      </c>
      <c r="C46" s="31">
        <v>0</v>
      </c>
      <c r="D46" s="31">
        <v>84</v>
      </c>
      <c r="E46" s="31">
        <v>58</v>
      </c>
      <c r="F46" s="30">
        <f t="shared" si="0"/>
        <v>142</v>
      </c>
      <c r="G46" s="31">
        <v>265</v>
      </c>
      <c r="H46" s="31">
        <v>120</v>
      </c>
      <c r="I46" s="48">
        <f t="shared" si="1"/>
        <v>385</v>
      </c>
      <c r="J46" s="31">
        <v>37</v>
      </c>
      <c r="K46" s="31">
        <v>0</v>
      </c>
      <c r="L46" s="48">
        <f t="shared" si="2"/>
        <v>37</v>
      </c>
      <c r="M46" s="31">
        <v>2</v>
      </c>
      <c r="N46" s="31">
        <v>0</v>
      </c>
      <c r="O46" s="48">
        <f t="shared" si="3"/>
        <v>2</v>
      </c>
      <c r="P46" s="31">
        <v>2</v>
      </c>
      <c r="Q46" s="31">
        <v>0</v>
      </c>
      <c r="R46" s="62">
        <f t="shared" si="4"/>
        <v>2</v>
      </c>
      <c r="S46" s="44"/>
      <c r="T46" s="44"/>
      <c r="U46" s="44"/>
      <c r="V46" s="44"/>
    </row>
    <row r="47" spans="1:22" s="22" customFormat="1" ht="15.75">
      <c r="A47" s="53">
        <v>36</v>
      </c>
      <c r="B47" s="28" t="s">
        <v>54</v>
      </c>
      <c r="C47" s="40" t="s">
        <v>110</v>
      </c>
      <c r="D47" s="30">
        <v>17</v>
      </c>
      <c r="E47" s="30">
        <v>43</v>
      </c>
      <c r="F47" s="30">
        <f t="shared" si="0"/>
        <v>361</v>
      </c>
      <c r="G47" s="30">
        <v>780</v>
      </c>
      <c r="H47" s="30">
        <v>87</v>
      </c>
      <c r="I47" s="48">
        <f t="shared" si="1"/>
        <v>867</v>
      </c>
      <c r="J47" s="30">
        <v>361</v>
      </c>
      <c r="K47" s="30">
        <v>14</v>
      </c>
      <c r="L47" s="48">
        <f t="shared" si="2"/>
        <v>375</v>
      </c>
      <c r="M47" s="30">
        <v>302</v>
      </c>
      <c r="N47" s="30">
        <v>14</v>
      </c>
      <c r="O47" s="48">
        <f t="shared" si="3"/>
        <v>316</v>
      </c>
      <c r="P47" s="30">
        <v>295</v>
      </c>
      <c r="Q47" s="30">
        <v>7</v>
      </c>
      <c r="R47" s="62">
        <f t="shared" si="4"/>
        <v>302</v>
      </c>
      <c r="S47" s="44"/>
      <c r="T47" s="44"/>
      <c r="U47" s="44"/>
      <c r="V47" s="44"/>
    </row>
    <row r="48" spans="1:22" s="22" customFormat="1" ht="15.75">
      <c r="A48" s="53">
        <v>37</v>
      </c>
      <c r="B48" s="28" t="s">
        <v>55</v>
      </c>
      <c r="C48" s="31">
        <v>0</v>
      </c>
      <c r="D48" s="31">
        <v>0</v>
      </c>
      <c r="E48" s="31">
        <v>72</v>
      </c>
      <c r="F48" s="30">
        <f t="shared" si="0"/>
        <v>72</v>
      </c>
      <c r="G48" s="31">
        <v>0</v>
      </c>
      <c r="H48" s="31">
        <v>217</v>
      </c>
      <c r="I48" s="48">
        <f t="shared" si="1"/>
        <v>217</v>
      </c>
      <c r="J48" s="31">
        <v>0</v>
      </c>
      <c r="K48" s="31">
        <v>1</v>
      </c>
      <c r="L48" s="48">
        <f t="shared" si="2"/>
        <v>1</v>
      </c>
      <c r="M48" s="31">
        <v>0</v>
      </c>
      <c r="N48" s="31">
        <v>1</v>
      </c>
      <c r="O48" s="48">
        <f t="shared" si="3"/>
        <v>1</v>
      </c>
      <c r="P48" s="31">
        <v>0</v>
      </c>
      <c r="Q48" s="31">
        <v>1</v>
      </c>
      <c r="R48" s="62">
        <f t="shared" si="4"/>
        <v>1</v>
      </c>
      <c r="S48" s="44"/>
      <c r="T48" s="44"/>
      <c r="U48" s="44"/>
      <c r="V48" s="44"/>
    </row>
    <row r="49" spans="1:22" s="22" customFormat="1" ht="15.75">
      <c r="A49" s="53">
        <v>38</v>
      </c>
      <c r="B49" s="28" t="s">
        <v>56</v>
      </c>
      <c r="C49" s="31">
        <v>234</v>
      </c>
      <c r="D49" s="31">
        <v>210</v>
      </c>
      <c r="E49" s="31">
        <v>126</v>
      </c>
      <c r="F49" s="30">
        <f t="shared" si="0"/>
        <v>570</v>
      </c>
      <c r="G49" s="31">
        <v>3111</v>
      </c>
      <c r="H49" s="31">
        <v>589</v>
      </c>
      <c r="I49" s="48">
        <f t="shared" si="1"/>
        <v>3700</v>
      </c>
      <c r="J49" s="31">
        <v>140</v>
      </c>
      <c r="K49" s="31">
        <v>6</v>
      </c>
      <c r="L49" s="48">
        <f t="shared" si="2"/>
        <v>146</v>
      </c>
      <c r="M49" s="31">
        <v>140</v>
      </c>
      <c r="N49" s="31">
        <v>6</v>
      </c>
      <c r="O49" s="48">
        <f t="shared" si="3"/>
        <v>146</v>
      </c>
      <c r="P49" s="31">
        <v>139</v>
      </c>
      <c r="Q49" s="31">
        <v>6</v>
      </c>
      <c r="R49" s="62">
        <f t="shared" si="4"/>
        <v>145</v>
      </c>
      <c r="S49" s="44"/>
      <c r="T49" s="44"/>
      <c r="U49" s="44"/>
      <c r="V49" s="44"/>
    </row>
    <row r="50" spans="1:22" s="21" customFormat="1" ht="15.75">
      <c r="A50" s="53">
        <v>39</v>
      </c>
      <c r="B50" s="28" t="s">
        <v>57</v>
      </c>
      <c r="C50" s="31">
        <v>0</v>
      </c>
      <c r="D50" s="31">
        <v>157</v>
      </c>
      <c r="E50" s="31">
        <v>73</v>
      </c>
      <c r="F50" s="30">
        <f t="shared" si="0"/>
        <v>230</v>
      </c>
      <c r="G50" s="31">
        <v>412</v>
      </c>
      <c r="H50" s="31">
        <v>267</v>
      </c>
      <c r="I50" s="48">
        <f t="shared" si="1"/>
        <v>679</v>
      </c>
      <c r="J50" s="31">
        <v>40</v>
      </c>
      <c r="K50" s="31">
        <v>5</v>
      </c>
      <c r="L50" s="48">
        <f t="shared" si="2"/>
        <v>45</v>
      </c>
      <c r="M50" s="31">
        <v>40</v>
      </c>
      <c r="N50" s="31">
        <v>5</v>
      </c>
      <c r="O50" s="48">
        <f t="shared" si="3"/>
        <v>45</v>
      </c>
      <c r="P50" s="31">
        <v>30</v>
      </c>
      <c r="Q50" s="31">
        <v>5</v>
      </c>
      <c r="R50" s="62">
        <f t="shared" si="4"/>
        <v>35</v>
      </c>
      <c r="S50" s="44"/>
      <c r="T50" s="44"/>
      <c r="U50" s="44"/>
      <c r="V50" s="44"/>
    </row>
    <row r="51" spans="1:22" s="21" customFormat="1" ht="15.75">
      <c r="A51" s="53">
        <v>40</v>
      </c>
      <c r="B51" s="28" t="s">
        <v>58</v>
      </c>
      <c r="C51" s="31">
        <v>10132</v>
      </c>
      <c r="D51" s="31">
        <v>6116</v>
      </c>
      <c r="E51" s="31">
        <v>26</v>
      </c>
      <c r="F51" s="30">
        <f t="shared" si="0"/>
        <v>16274</v>
      </c>
      <c r="G51" s="31">
        <v>30009</v>
      </c>
      <c r="H51" s="31">
        <v>57374</v>
      </c>
      <c r="I51" s="48">
        <f t="shared" si="1"/>
        <v>87383</v>
      </c>
      <c r="J51" s="31">
        <v>212</v>
      </c>
      <c r="K51" s="31">
        <v>123</v>
      </c>
      <c r="L51" s="48">
        <f t="shared" si="2"/>
        <v>335</v>
      </c>
      <c r="M51" s="31">
        <v>212</v>
      </c>
      <c r="N51" s="31">
        <v>123</v>
      </c>
      <c r="O51" s="48">
        <f t="shared" si="3"/>
        <v>335</v>
      </c>
      <c r="P51" s="31">
        <v>212</v>
      </c>
      <c r="Q51" s="31">
        <v>123</v>
      </c>
      <c r="R51" s="62">
        <f t="shared" si="4"/>
        <v>335</v>
      </c>
      <c r="S51" s="44"/>
      <c r="T51" s="44"/>
      <c r="U51" s="44"/>
      <c r="V51" s="44"/>
    </row>
    <row r="52" spans="1:22" s="21" customFormat="1" ht="15.75">
      <c r="A52" s="53">
        <v>41</v>
      </c>
      <c r="B52" s="28" t="s">
        <v>59</v>
      </c>
      <c r="C52" s="31"/>
      <c r="D52" s="31">
        <v>745</v>
      </c>
      <c r="E52" s="31">
        <v>161</v>
      </c>
      <c r="F52" s="30">
        <f t="shared" si="0"/>
        <v>906</v>
      </c>
      <c r="G52" s="31">
        <v>7453</v>
      </c>
      <c r="H52" s="31">
        <v>20688</v>
      </c>
      <c r="I52" s="48">
        <f t="shared" si="1"/>
        <v>28141</v>
      </c>
      <c r="J52" s="31">
        <v>38</v>
      </c>
      <c r="K52" s="31">
        <v>7292</v>
      </c>
      <c r="L52" s="48">
        <f t="shared" si="2"/>
        <v>7330</v>
      </c>
      <c r="M52" s="31">
        <v>38</v>
      </c>
      <c r="N52" s="31">
        <v>7292</v>
      </c>
      <c r="O52" s="48">
        <f t="shared" si="3"/>
        <v>7330</v>
      </c>
      <c r="P52" s="31">
        <v>38</v>
      </c>
      <c r="Q52" s="31">
        <v>7292</v>
      </c>
      <c r="R52" s="62">
        <f t="shared" si="4"/>
        <v>7330</v>
      </c>
      <c r="S52" s="44"/>
      <c r="T52" s="44"/>
      <c r="U52" s="44"/>
      <c r="V52" s="44"/>
    </row>
    <row r="53" spans="1:22" s="22" customFormat="1" ht="15.75">
      <c r="A53" s="53">
        <v>42</v>
      </c>
      <c r="B53" s="28" t="s">
        <v>60</v>
      </c>
      <c r="C53" s="31">
        <v>252</v>
      </c>
      <c r="D53" s="31">
        <v>48</v>
      </c>
      <c r="E53" s="31">
        <v>43</v>
      </c>
      <c r="F53" s="30">
        <f t="shared" si="0"/>
        <v>343</v>
      </c>
      <c r="G53" s="31">
        <v>272</v>
      </c>
      <c r="H53" s="31">
        <v>46</v>
      </c>
      <c r="I53" s="48">
        <f t="shared" si="1"/>
        <v>318</v>
      </c>
      <c r="J53" s="31">
        <v>97</v>
      </c>
      <c r="K53" s="31">
        <v>22</v>
      </c>
      <c r="L53" s="48">
        <f t="shared" si="2"/>
        <v>119</v>
      </c>
      <c r="M53" s="31">
        <v>97</v>
      </c>
      <c r="N53" s="31">
        <v>22</v>
      </c>
      <c r="O53" s="48">
        <f t="shared" si="3"/>
        <v>119</v>
      </c>
      <c r="P53" s="31">
        <v>97</v>
      </c>
      <c r="Q53" s="31">
        <v>22</v>
      </c>
      <c r="R53" s="62">
        <f t="shared" si="4"/>
        <v>119</v>
      </c>
      <c r="S53" s="44"/>
      <c r="T53" s="44"/>
      <c r="U53" s="44"/>
      <c r="V53" s="44"/>
    </row>
    <row r="54" spans="1:22" s="21" customFormat="1" ht="15.75">
      <c r="A54" s="53">
        <v>43</v>
      </c>
      <c r="B54" s="28" t="s">
        <v>61</v>
      </c>
      <c r="C54" s="31">
        <v>0</v>
      </c>
      <c r="D54" s="31">
        <v>157</v>
      </c>
      <c r="E54" s="31">
        <v>129</v>
      </c>
      <c r="F54" s="30">
        <f t="shared" si="0"/>
        <v>286</v>
      </c>
      <c r="G54" s="31">
        <v>1388</v>
      </c>
      <c r="H54" s="31">
        <v>890</v>
      </c>
      <c r="I54" s="48">
        <f t="shared" si="1"/>
        <v>2278</v>
      </c>
      <c r="J54" s="31">
        <v>43</v>
      </c>
      <c r="K54" s="31">
        <v>6</v>
      </c>
      <c r="L54" s="48">
        <f t="shared" si="2"/>
        <v>49</v>
      </c>
      <c r="M54" s="31">
        <v>43</v>
      </c>
      <c r="N54" s="31">
        <v>6</v>
      </c>
      <c r="O54" s="48">
        <f t="shared" si="3"/>
        <v>49</v>
      </c>
      <c r="P54" s="31">
        <v>43</v>
      </c>
      <c r="Q54" s="31">
        <v>6</v>
      </c>
      <c r="R54" s="62">
        <f t="shared" si="4"/>
        <v>49</v>
      </c>
      <c r="S54" s="44"/>
      <c r="T54" s="44"/>
      <c r="U54" s="44"/>
      <c r="V54" s="44"/>
    </row>
    <row r="55" spans="1:22" s="21" customFormat="1" ht="15.75">
      <c r="A55" s="53">
        <v>44</v>
      </c>
      <c r="B55" s="28" t="s">
        <v>62</v>
      </c>
      <c r="C55" s="31">
        <v>471</v>
      </c>
      <c r="D55" s="31">
        <v>75</v>
      </c>
      <c r="E55" s="31">
        <v>103</v>
      </c>
      <c r="F55" s="30">
        <f t="shared" si="0"/>
        <v>649</v>
      </c>
      <c r="G55" s="31">
        <v>670</v>
      </c>
      <c r="H55" s="31">
        <v>156</v>
      </c>
      <c r="I55" s="48">
        <f t="shared" si="1"/>
        <v>826</v>
      </c>
      <c r="J55" s="31">
        <v>0</v>
      </c>
      <c r="K55" s="31">
        <v>0</v>
      </c>
      <c r="L55" s="48">
        <f t="shared" si="2"/>
        <v>0</v>
      </c>
      <c r="M55" s="31">
        <v>0</v>
      </c>
      <c r="N55" s="31">
        <v>0</v>
      </c>
      <c r="O55" s="48">
        <f t="shared" si="3"/>
        <v>0</v>
      </c>
      <c r="P55" s="31">
        <v>0</v>
      </c>
      <c r="Q55" s="31">
        <v>0</v>
      </c>
      <c r="R55" s="62">
        <f t="shared" si="4"/>
        <v>0</v>
      </c>
      <c r="S55" s="44"/>
      <c r="T55" s="44"/>
      <c r="U55" s="44"/>
      <c r="V55" s="44"/>
    </row>
    <row r="56" spans="1:22" s="22" customFormat="1" ht="15.75">
      <c r="A56" s="53">
        <v>45</v>
      </c>
      <c r="B56" s="28" t="s">
        <v>63</v>
      </c>
      <c r="C56" s="31"/>
      <c r="D56" s="31">
        <v>12</v>
      </c>
      <c r="E56" s="31">
        <v>9</v>
      </c>
      <c r="F56" s="30">
        <f t="shared" si="0"/>
        <v>21</v>
      </c>
      <c r="G56" s="31">
        <v>22</v>
      </c>
      <c r="H56" s="31">
        <v>1</v>
      </c>
      <c r="I56" s="48">
        <f t="shared" si="1"/>
        <v>23</v>
      </c>
      <c r="J56" s="31">
        <v>22</v>
      </c>
      <c r="K56" s="31">
        <v>1</v>
      </c>
      <c r="L56" s="48">
        <f t="shared" si="2"/>
        <v>23</v>
      </c>
      <c r="M56" s="31">
        <v>22</v>
      </c>
      <c r="N56" s="31">
        <v>1</v>
      </c>
      <c r="O56" s="48">
        <f t="shared" si="3"/>
        <v>23</v>
      </c>
      <c r="P56" s="31"/>
      <c r="Q56" s="31">
        <v>1</v>
      </c>
      <c r="R56" s="62">
        <f t="shared" si="4"/>
        <v>1</v>
      </c>
      <c r="S56" s="44"/>
      <c r="T56" s="44"/>
      <c r="U56" s="44"/>
      <c r="V56" s="44"/>
    </row>
    <row r="57" spans="1:22" s="22" customFormat="1" ht="15.75">
      <c r="A57" s="53">
        <v>46</v>
      </c>
      <c r="B57" s="28" t="s">
        <v>64</v>
      </c>
      <c r="C57" s="31">
        <v>0</v>
      </c>
      <c r="D57" s="31">
        <v>48</v>
      </c>
      <c r="E57" s="31">
        <v>72</v>
      </c>
      <c r="F57" s="30">
        <f>C57+E57+D57</f>
        <v>120</v>
      </c>
      <c r="G57" s="31">
        <v>53</v>
      </c>
      <c r="H57" s="31">
        <v>48</v>
      </c>
      <c r="I57" s="48">
        <f>H57+G57</f>
        <v>101</v>
      </c>
      <c r="J57" s="31">
        <v>4</v>
      </c>
      <c r="K57" s="31">
        <v>0</v>
      </c>
      <c r="L57" s="48">
        <f>J57+K57</f>
        <v>4</v>
      </c>
      <c r="M57" s="31">
        <v>4</v>
      </c>
      <c r="N57" s="31">
        <v>0</v>
      </c>
      <c r="O57" s="48">
        <f>M57+N57</f>
        <v>4</v>
      </c>
      <c r="P57" s="31">
        <v>4</v>
      </c>
      <c r="Q57" s="31">
        <v>0</v>
      </c>
      <c r="R57" s="62">
        <f>P57+Q57</f>
        <v>4</v>
      </c>
      <c r="S57" s="44"/>
      <c r="T57" s="44"/>
      <c r="U57" s="44"/>
      <c r="V57" s="44"/>
    </row>
    <row r="58" spans="1:22" s="21" customFormat="1" ht="15.75">
      <c r="A58" s="53">
        <v>47</v>
      </c>
      <c r="B58" s="28" t="s">
        <v>65</v>
      </c>
      <c r="C58" s="31">
        <v>151</v>
      </c>
      <c r="D58" s="31">
        <v>33</v>
      </c>
      <c r="E58" s="31">
        <v>0</v>
      </c>
      <c r="F58" s="30">
        <f t="shared" si="0"/>
        <v>184</v>
      </c>
      <c r="G58" s="31">
        <v>361</v>
      </c>
      <c r="H58" s="31">
        <v>0</v>
      </c>
      <c r="I58" s="48">
        <f t="shared" si="1"/>
        <v>361</v>
      </c>
      <c r="J58" s="31">
        <v>49</v>
      </c>
      <c r="K58" s="31">
        <v>0</v>
      </c>
      <c r="L58" s="48">
        <f t="shared" si="2"/>
        <v>49</v>
      </c>
      <c r="M58" s="31">
        <v>40</v>
      </c>
      <c r="N58" s="31">
        <v>0</v>
      </c>
      <c r="O58" s="48">
        <f t="shared" si="3"/>
        <v>40</v>
      </c>
      <c r="P58" s="31">
        <v>40</v>
      </c>
      <c r="Q58" s="31">
        <v>0</v>
      </c>
      <c r="R58" s="62">
        <f t="shared" si="4"/>
        <v>40</v>
      </c>
      <c r="S58" s="44"/>
      <c r="T58" s="44"/>
      <c r="U58" s="44"/>
      <c r="V58" s="44"/>
    </row>
    <row r="59" spans="1:22" s="21" customFormat="1" ht="15.75">
      <c r="A59" s="53">
        <v>48</v>
      </c>
      <c r="B59" s="28" t="s">
        <v>66</v>
      </c>
      <c r="C59" s="31">
        <v>189</v>
      </c>
      <c r="D59" s="31">
        <v>120</v>
      </c>
      <c r="E59" s="31">
        <v>112</v>
      </c>
      <c r="F59" s="30">
        <f t="shared" si="0"/>
        <v>421</v>
      </c>
      <c r="G59" s="31">
        <v>1192</v>
      </c>
      <c r="H59" s="31">
        <v>38</v>
      </c>
      <c r="I59" s="48">
        <f t="shared" si="1"/>
        <v>1230</v>
      </c>
      <c r="J59" s="31">
        <v>250</v>
      </c>
      <c r="K59" s="31">
        <v>2</v>
      </c>
      <c r="L59" s="48">
        <f t="shared" si="2"/>
        <v>252</v>
      </c>
      <c r="M59" s="31">
        <v>131</v>
      </c>
      <c r="N59" s="31">
        <v>2</v>
      </c>
      <c r="O59" s="48">
        <f t="shared" si="3"/>
        <v>133</v>
      </c>
      <c r="P59" s="31">
        <v>45</v>
      </c>
      <c r="Q59" s="31">
        <v>0</v>
      </c>
      <c r="R59" s="62">
        <f t="shared" si="4"/>
        <v>45</v>
      </c>
      <c r="S59" s="44"/>
      <c r="T59" s="44"/>
      <c r="U59" s="44"/>
      <c r="V59" s="44"/>
    </row>
    <row r="60" spans="1:22" s="21" customFormat="1" ht="15.75">
      <c r="A60" s="53">
        <v>49</v>
      </c>
      <c r="B60" s="28" t="s">
        <v>67</v>
      </c>
      <c r="C60" s="31">
        <v>2297</v>
      </c>
      <c r="D60" s="31">
        <v>305</v>
      </c>
      <c r="E60" s="31">
        <v>74</v>
      </c>
      <c r="F60" s="30">
        <f t="shared" si="0"/>
        <v>2676</v>
      </c>
      <c r="G60" s="31">
        <v>10561</v>
      </c>
      <c r="H60" s="31">
        <v>351</v>
      </c>
      <c r="I60" s="48">
        <f t="shared" si="1"/>
        <v>10912</v>
      </c>
      <c r="J60" s="31">
        <v>167</v>
      </c>
      <c r="K60" s="31">
        <v>0</v>
      </c>
      <c r="L60" s="48">
        <f t="shared" si="2"/>
        <v>167</v>
      </c>
      <c r="M60" s="31">
        <v>167</v>
      </c>
      <c r="N60" s="31">
        <v>0</v>
      </c>
      <c r="O60" s="48">
        <f t="shared" si="3"/>
        <v>167</v>
      </c>
      <c r="P60" s="31">
        <v>166</v>
      </c>
      <c r="Q60" s="31">
        <v>0</v>
      </c>
      <c r="R60" s="62">
        <f t="shared" si="4"/>
        <v>166</v>
      </c>
      <c r="S60" s="44"/>
      <c r="T60" s="44"/>
      <c r="U60" s="44"/>
      <c r="V60" s="44"/>
    </row>
    <row r="61" spans="1:22" s="21" customFormat="1" ht="15.75">
      <c r="A61" s="53">
        <v>50</v>
      </c>
      <c r="B61" s="28" t="s">
        <v>68</v>
      </c>
      <c r="C61" s="31">
        <v>352</v>
      </c>
      <c r="D61" s="31">
        <v>566</v>
      </c>
      <c r="E61" s="31">
        <v>30</v>
      </c>
      <c r="F61" s="30">
        <f t="shared" si="0"/>
        <v>948</v>
      </c>
      <c r="G61" s="31">
        <v>89</v>
      </c>
      <c r="H61" s="31">
        <v>851</v>
      </c>
      <c r="I61" s="48">
        <f t="shared" si="1"/>
        <v>940</v>
      </c>
      <c r="J61" s="31">
        <v>5</v>
      </c>
      <c r="K61" s="31">
        <v>43</v>
      </c>
      <c r="L61" s="48">
        <f t="shared" si="2"/>
        <v>48</v>
      </c>
      <c r="M61" s="31">
        <v>5</v>
      </c>
      <c r="N61" s="31">
        <v>43</v>
      </c>
      <c r="O61" s="48">
        <f t="shared" si="3"/>
        <v>48</v>
      </c>
      <c r="P61" s="31">
        <v>5</v>
      </c>
      <c r="Q61" s="31">
        <v>29</v>
      </c>
      <c r="R61" s="62">
        <f t="shared" si="4"/>
        <v>34</v>
      </c>
      <c r="S61" s="44"/>
      <c r="T61" s="44"/>
      <c r="U61" s="44"/>
      <c r="V61" s="44"/>
    </row>
    <row r="62" spans="1:22" s="21" customFormat="1" ht="15.75">
      <c r="A62" s="53">
        <v>51</v>
      </c>
      <c r="B62" s="28" t="s">
        <v>69</v>
      </c>
      <c r="C62" s="31">
        <v>49</v>
      </c>
      <c r="D62" s="31">
        <v>87</v>
      </c>
      <c r="E62" s="31">
        <v>61</v>
      </c>
      <c r="F62" s="30">
        <f t="shared" si="0"/>
        <v>197</v>
      </c>
      <c r="G62" s="31">
        <v>196</v>
      </c>
      <c r="H62" s="31">
        <v>86</v>
      </c>
      <c r="I62" s="48">
        <f t="shared" si="1"/>
        <v>282</v>
      </c>
      <c r="J62" s="31">
        <v>38</v>
      </c>
      <c r="K62" s="31">
        <v>25</v>
      </c>
      <c r="L62" s="48">
        <f t="shared" si="2"/>
        <v>63</v>
      </c>
      <c r="M62" s="31">
        <v>38</v>
      </c>
      <c r="N62" s="31">
        <v>25</v>
      </c>
      <c r="O62" s="48">
        <f t="shared" si="3"/>
        <v>63</v>
      </c>
      <c r="P62" s="31"/>
      <c r="Q62" s="31">
        <v>2</v>
      </c>
      <c r="R62" s="62">
        <f t="shared" si="4"/>
        <v>2</v>
      </c>
      <c r="S62" s="44"/>
      <c r="T62" s="44"/>
      <c r="U62" s="44"/>
      <c r="V62" s="44"/>
    </row>
    <row r="63" spans="1:22" s="22" customFormat="1" ht="15.75">
      <c r="A63" s="53">
        <v>52</v>
      </c>
      <c r="B63" s="28" t="s">
        <v>70</v>
      </c>
      <c r="C63" s="31"/>
      <c r="D63" s="31">
        <v>36</v>
      </c>
      <c r="E63" s="31">
        <v>64</v>
      </c>
      <c r="F63" s="30">
        <f t="shared" si="0"/>
        <v>100</v>
      </c>
      <c r="G63" s="31">
        <v>1028</v>
      </c>
      <c r="H63" s="31">
        <v>256</v>
      </c>
      <c r="I63" s="48">
        <f t="shared" si="1"/>
        <v>1284</v>
      </c>
      <c r="J63" s="31">
        <v>48</v>
      </c>
      <c r="K63" s="31">
        <v>33</v>
      </c>
      <c r="L63" s="48">
        <f t="shared" si="2"/>
        <v>81</v>
      </c>
      <c r="M63" s="31">
        <v>48</v>
      </c>
      <c r="N63" s="31">
        <v>33</v>
      </c>
      <c r="O63" s="48">
        <f t="shared" si="3"/>
        <v>81</v>
      </c>
      <c r="P63" s="31">
        <v>18</v>
      </c>
      <c r="Q63" s="31">
        <v>0</v>
      </c>
      <c r="R63" s="62">
        <f t="shared" si="4"/>
        <v>18</v>
      </c>
      <c r="S63" s="44"/>
      <c r="T63" s="44"/>
      <c r="U63" s="44"/>
      <c r="V63" s="44"/>
    </row>
    <row r="64" spans="1:22" s="21" customFormat="1" ht="15.75">
      <c r="A64" s="53">
        <v>53</v>
      </c>
      <c r="B64" s="28" t="s">
        <v>71</v>
      </c>
      <c r="C64" s="31"/>
      <c r="D64" s="31"/>
      <c r="E64" s="31"/>
      <c r="F64" s="30">
        <f t="shared" si="0"/>
        <v>0</v>
      </c>
      <c r="G64" s="31">
        <v>411</v>
      </c>
      <c r="H64" s="31">
        <v>404</v>
      </c>
      <c r="I64" s="48">
        <f t="shared" si="1"/>
        <v>815</v>
      </c>
      <c r="J64" s="31">
        <v>30</v>
      </c>
      <c r="K64" s="31">
        <v>35</v>
      </c>
      <c r="L64" s="48">
        <f t="shared" si="2"/>
        <v>65</v>
      </c>
      <c r="M64" s="31">
        <v>30</v>
      </c>
      <c r="N64" s="31">
        <v>35</v>
      </c>
      <c r="O64" s="48">
        <f t="shared" si="3"/>
        <v>65</v>
      </c>
      <c r="P64" s="31">
        <v>30</v>
      </c>
      <c r="Q64" s="31">
        <v>35</v>
      </c>
      <c r="R64" s="62">
        <f t="shared" si="4"/>
        <v>65</v>
      </c>
      <c r="S64" s="44"/>
      <c r="T64" s="44"/>
      <c r="U64" s="44"/>
      <c r="V64" s="44"/>
    </row>
    <row r="65" spans="1:22" s="21" customFormat="1" ht="15.75">
      <c r="A65" s="53">
        <v>54</v>
      </c>
      <c r="B65" s="28" t="s">
        <v>72</v>
      </c>
      <c r="C65" s="31">
        <v>502</v>
      </c>
      <c r="D65" s="31">
        <v>39</v>
      </c>
      <c r="E65" s="31">
        <v>22</v>
      </c>
      <c r="F65" s="30">
        <f t="shared" si="0"/>
        <v>563</v>
      </c>
      <c r="G65" s="31">
        <v>541</v>
      </c>
      <c r="H65" s="31">
        <v>61</v>
      </c>
      <c r="I65" s="48">
        <f t="shared" si="1"/>
        <v>602</v>
      </c>
      <c r="J65" s="31">
        <v>2</v>
      </c>
      <c r="K65" s="31">
        <v>5</v>
      </c>
      <c r="L65" s="48">
        <f t="shared" si="2"/>
        <v>7</v>
      </c>
      <c r="M65" s="31">
        <v>2</v>
      </c>
      <c r="N65" s="31">
        <v>5</v>
      </c>
      <c r="O65" s="48">
        <f t="shared" si="3"/>
        <v>7</v>
      </c>
      <c r="P65" s="31">
        <v>2</v>
      </c>
      <c r="Q65" s="31">
        <v>1</v>
      </c>
      <c r="R65" s="62">
        <f t="shared" si="4"/>
        <v>3</v>
      </c>
      <c r="S65" s="44"/>
      <c r="T65" s="44"/>
      <c r="U65" s="44"/>
      <c r="V65" s="44"/>
    </row>
    <row r="66" spans="1:22" s="21" customFormat="1" ht="15.75">
      <c r="A66" s="53">
        <v>55</v>
      </c>
      <c r="B66" s="28" t="s">
        <v>73</v>
      </c>
      <c r="C66" s="31">
        <v>0</v>
      </c>
      <c r="D66" s="31">
        <v>45</v>
      </c>
      <c r="E66" s="31">
        <v>22</v>
      </c>
      <c r="F66" s="30">
        <f t="shared" si="0"/>
        <v>67</v>
      </c>
      <c r="G66" s="31">
        <v>1514</v>
      </c>
      <c r="H66" s="31">
        <v>56</v>
      </c>
      <c r="I66" s="48">
        <f t="shared" si="1"/>
        <v>1570</v>
      </c>
      <c r="J66" s="31">
        <v>13</v>
      </c>
      <c r="K66" s="31">
        <v>2</v>
      </c>
      <c r="L66" s="48">
        <f t="shared" si="2"/>
        <v>15</v>
      </c>
      <c r="M66" s="31">
        <v>10</v>
      </c>
      <c r="N66" s="31">
        <v>2</v>
      </c>
      <c r="O66" s="48">
        <f t="shared" si="3"/>
        <v>12</v>
      </c>
      <c r="P66" s="31">
        <v>10</v>
      </c>
      <c r="Q66" s="31">
        <v>2</v>
      </c>
      <c r="R66" s="62">
        <f t="shared" si="4"/>
        <v>12</v>
      </c>
      <c r="S66" s="44"/>
      <c r="T66" s="44"/>
      <c r="U66" s="44"/>
      <c r="V66" s="44"/>
    </row>
    <row r="67" spans="1:22" s="22" customFormat="1" ht="15.75">
      <c r="A67" s="53">
        <v>56</v>
      </c>
      <c r="B67" s="28" t="s">
        <v>74</v>
      </c>
      <c r="C67" s="31">
        <v>434</v>
      </c>
      <c r="D67" s="31">
        <v>137</v>
      </c>
      <c r="E67" s="31">
        <v>63</v>
      </c>
      <c r="F67" s="30">
        <f t="shared" si="0"/>
        <v>634</v>
      </c>
      <c r="G67" s="31">
        <v>540</v>
      </c>
      <c r="H67" s="31">
        <v>913</v>
      </c>
      <c r="I67" s="48">
        <f t="shared" si="1"/>
        <v>1453</v>
      </c>
      <c r="J67" s="31">
        <v>65</v>
      </c>
      <c r="K67" s="31">
        <v>41</v>
      </c>
      <c r="L67" s="48">
        <f t="shared" si="2"/>
        <v>106</v>
      </c>
      <c r="M67" s="31">
        <v>65</v>
      </c>
      <c r="N67" s="31">
        <v>41</v>
      </c>
      <c r="O67" s="48">
        <f t="shared" si="3"/>
        <v>106</v>
      </c>
      <c r="P67" s="31">
        <v>65</v>
      </c>
      <c r="Q67" s="31">
        <v>41</v>
      </c>
      <c r="R67" s="62">
        <f t="shared" si="4"/>
        <v>106</v>
      </c>
      <c r="S67" s="44"/>
      <c r="T67" s="44"/>
      <c r="U67" s="44"/>
      <c r="V67" s="44"/>
    </row>
    <row r="68" spans="1:22" s="21" customFormat="1" ht="15.75">
      <c r="A68" s="53">
        <v>57</v>
      </c>
      <c r="B68" s="28" t="s">
        <v>75</v>
      </c>
      <c r="C68" s="31">
        <v>5139</v>
      </c>
      <c r="D68" s="31">
        <v>1856</v>
      </c>
      <c r="E68" s="31">
        <v>147</v>
      </c>
      <c r="F68" s="30">
        <f t="shared" si="0"/>
        <v>7142</v>
      </c>
      <c r="G68" s="31">
        <v>2734</v>
      </c>
      <c r="H68" s="31">
        <v>33905</v>
      </c>
      <c r="I68" s="48">
        <f t="shared" si="1"/>
        <v>36639</v>
      </c>
      <c r="J68" s="31">
        <v>152</v>
      </c>
      <c r="K68" s="31"/>
      <c r="L68" s="48">
        <f t="shared" si="2"/>
        <v>152</v>
      </c>
      <c r="M68" s="31">
        <v>38</v>
      </c>
      <c r="N68" s="31"/>
      <c r="O68" s="48">
        <f t="shared" si="3"/>
        <v>38</v>
      </c>
      <c r="P68" s="31">
        <v>37</v>
      </c>
      <c r="Q68" s="31"/>
      <c r="R68" s="62">
        <f t="shared" si="4"/>
        <v>37</v>
      </c>
      <c r="S68" s="44"/>
      <c r="T68" s="44"/>
      <c r="U68" s="44"/>
      <c r="V68" s="44"/>
    </row>
    <row r="69" spans="1:22" s="21" customFormat="1" ht="15.75">
      <c r="A69" s="53">
        <v>58</v>
      </c>
      <c r="B69" s="28" t="s">
        <v>76</v>
      </c>
      <c r="C69" s="31">
        <v>615</v>
      </c>
      <c r="D69" s="31">
        <v>101</v>
      </c>
      <c r="E69" s="31">
        <v>65</v>
      </c>
      <c r="F69" s="30">
        <f t="shared" si="0"/>
        <v>781</v>
      </c>
      <c r="G69" s="31">
        <v>631</v>
      </c>
      <c r="H69" s="31">
        <v>45</v>
      </c>
      <c r="I69" s="48">
        <f t="shared" si="1"/>
        <v>676</v>
      </c>
      <c r="J69" s="31">
        <v>145</v>
      </c>
      <c r="K69" s="31">
        <v>5</v>
      </c>
      <c r="L69" s="48">
        <f t="shared" si="2"/>
        <v>150</v>
      </c>
      <c r="M69" s="31">
        <v>145</v>
      </c>
      <c r="N69" s="31">
        <v>5</v>
      </c>
      <c r="O69" s="48">
        <f t="shared" si="3"/>
        <v>150</v>
      </c>
      <c r="P69" s="31">
        <v>145</v>
      </c>
      <c r="Q69" s="31">
        <v>5</v>
      </c>
      <c r="R69" s="62">
        <f t="shared" si="4"/>
        <v>150</v>
      </c>
      <c r="S69" s="44"/>
      <c r="T69" s="44"/>
      <c r="U69" s="44"/>
      <c r="V69" s="44"/>
    </row>
    <row r="70" spans="1:22" s="21" customFormat="1" ht="15.75">
      <c r="A70" s="53">
        <v>59</v>
      </c>
      <c r="B70" s="28" t="s">
        <v>77</v>
      </c>
      <c r="C70" s="31"/>
      <c r="D70" s="31"/>
      <c r="E70" s="31">
        <v>39</v>
      </c>
      <c r="F70" s="30">
        <f t="shared" si="0"/>
        <v>39</v>
      </c>
      <c r="G70" s="31">
        <v>8</v>
      </c>
      <c r="H70" s="31">
        <v>36</v>
      </c>
      <c r="I70" s="48">
        <f t="shared" si="1"/>
        <v>44</v>
      </c>
      <c r="J70" s="31"/>
      <c r="K70" s="31"/>
      <c r="L70" s="48">
        <f t="shared" si="2"/>
        <v>0</v>
      </c>
      <c r="M70" s="31"/>
      <c r="N70" s="31"/>
      <c r="O70" s="48">
        <f t="shared" si="3"/>
        <v>0</v>
      </c>
      <c r="P70" s="31"/>
      <c r="Q70" s="31"/>
      <c r="R70" s="62">
        <f t="shared" si="4"/>
        <v>0</v>
      </c>
      <c r="S70" s="44"/>
      <c r="T70" s="44"/>
      <c r="U70" s="44"/>
      <c r="V70" s="44"/>
    </row>
    <row r="71" spans="1:22" s="21" customFormat="1" ht="15.75">
      <c r="A71" s="53">
        <v>60</v>
      </c>
      <c r="B71" s="28" t="s">
        <v>78</v>
      </c>
      <c r="C71" s="31"/>
      <c r="D71" s="31">
        <v>62</v>
      </c>
      <c r="E71" s="31">
        <v>65</v>
      </c>
      <c r="F71" s="30">
        <f t="shared" si="0"/>
        <v>127</v>
      </c>
      <c r="G71" s="31">
        <v>607</v>
      </c>
      <c r="H71" s="31">
        <v>77</v>
      </c>
      <c r="I71" s="48">
        <f t="shared" si="1"/>
        <v>684</v>
      </c>
      <c r="J71" s="31">
        <v>113</v>
      </c>
      <c r="K71" s="31">
        <v>25</v>
      </c>
      <c r="L71" s="48">
        <f t="shared" si="2"/>
        <v>138</v>
      </c>
      <c r="M71" s="31">
        <v>113</v>
      </c>
      <c r="N71" s="31">
        <v>4</v>
      </c>
      <c r="O71" s="48">
        <f t="shared" si="3"/>
        <v>117</v>
      </c>
      <c r="P71" s="31"/>
      <c r="Q71" s="31">
        <v>1</v>
      </c>
      <c r="R71" s="62">
        <f t="shared" si="4"/>
        <v>1</v>
      </c>
      <c r="S71" s="44"/>
      <c r="T71" s="44"/>
      <c r="U71" s="44"/>
      <c r="V71" s="44"/>
    </row>
    <row r="72" spans="1:22" s="21" customFormat="1" ht="15.75">
      <c r="A72" s="53">
        <v>61</v>
      </c>
      <c r="B72" s="28" t="s">
        <v>79</v>
      </c>
      <c r="C72" s="31"/>
      <c r="D72" s="31">
        <v>19</v>
      </c>
      <c r="E72" s="31">
        <v>24</v>
      </c>
      <c r="F72" s="30">
        <f t="shared" si="0"/>
        <v>43</v>
      </c>
      <c r="G72" s="31" t="s">
        <v>118</v>
      </c>
      <c r="H72" s="31" t="s">
        <v>118</v>
      </c>
      <c r="I72" s="48" t="s">
        <v>118</v>
      </c>
      <c r="J72" s="31">
        <v>257</v>
      </c>
      <c r="K72" s="31">
        <v>43</v>
      </c>
      <c r="L72" s="48">
        <f t="shared" si="2"/>
        <v>300</v>
      </c>
      <c r="M72" s="31"/>
      <c r="N72" s="31"/>
      <c r="O72" s="48">
        <f t="shared" si="3"/>
        <v>0</v>
      </c>
      <c r="P72" s="31"/>
      <c r="Q72" s="31"/>
      <c r="R72" s="62">
        <f t="shared" si="4"/>
        <v>0</v>
      </c>
      <c r="S72" s="44"/>
      <c r="T72" s="44"/>
      <c r="U72" s="44"/>
      <c r="V72" s="44"/>
    </row>
    <row r="73" spans="1:22" s="21" customFormat="1" ht="15.75">
      <c r="A73" s="53">
        <v>62</v>
      </c>
      <c r="B73" s="28" t="s">
        <v>80</v>
      </c>
      <c r="C73" s="31">
        <v>285</v>
      </c>
      <c r="D73" s="31">
        <v>40</v>
      </c>
      <c r="E73" s="31">
        <v>82</v>
      </c>
      <c r="F73" s="30">
        <f t="shared" si="0"/>
        <v>407</v>
      </c>
      <c r="G73" s="31">
        <v>412</v>
      </c>
      <c r="H73" s="31">
        <v>82</v>
      </c>
      <c r="I73" s="48">
        <f t="shared" si="1"/>
        <v>494</v>
      </c>
      <c r="J73" s="31">
        <v>6</v>
      </c>
      <c r="K73" s="31">
        <v>8</v>
      </c>
      <c r="L73" s="48">
        <f t="shared" si="2"/>
        <v>14</v>
      </c>
      <c r="M73" s="31">
        <v>5</v>
      </c>
      <c r="N73" s="31">
        <v>8</v>
      </c>
      <c r="O73" s="48">
        <f t="shared" si="3"/>
        <v>13</v>
      </c>
      <c r="P73" s="31">
        <v>5</v>
      </c>
      <c r="Q73" s="31">
        <v>0</v>
      </c>
      <c r="R73" s="62">
        <f t="shared" si="4"/>
        <v>5</v>
      </c>
      <c r="S73" s="44"/>
      <c r="T73" s="44"/>
      <c r="U73" s="44"/>
      <c r="V73" s="44"/>
    </row>
    <row r="74" spans="1:22" s="21" customFormat="1" ht="15.75">
      <c r="A74" s="53">
        <v>63</v>
      </c>
      <c r="B74" s="28" t="s">
        <v>81</v>
      </c>
      <c r="C74" s="31">
        <v>73</v>
      </c>
      <c r="D74" s="31">
        <v>27</v>
      </c>
      <c r="E74" s="31">
        <v>39</v>
      </c>
      <c r="F74" s="30">
        <f t="shared" si="0"/>
        <v>139</v>
      </c>
      <c r="G74" s="31">
        <v>90</v>
      </c>
      <c r="H74" s="31">
        <v>42</v>
      </c>
      <c r="I74" s="48">
        <f t="shared" si="1"/>
        <v>132</v>
      </c>
      <c r="J74" s="31">
        <v>8</v>
      </c>
      <c r="K74" s="31">
        <v>0</v>
      </c>
      <c r="L74" s="48">
        <f t="shared" si="2"/>
        <v>8</v>
      </c>
      <c r="M74" s="31">
        <v>8</v>
      </c>
      <c r="N74" s="31">
        <v>0</v>
      </c>
      <c r="O74" s="48">
        <f t="shared" si="3"/>
        <v>8</v>
      </c>
      <c r="P74" s="31">
        <v>8</v>
      </c>
      <c r="Q74" s="31">
        <v>0</v>
      </c>
      <c r="R74" s="62">
        <f t="shared" si="4"/>
        <v>8</v>
      </c>
      <c r="S74" s="44"/>
      <c r="T74" s="44"/>
      <c r="U74" s="44"/>
      <c r="V74" s="44"/>
    </row>
    <row r="75" spans="1:22" s="11" customFormat="1" ht="18" customHeight="1" thickBot="1">
      <c r="A75" s="127" t="s">
        <v>111</v>
      </c>
      <c r="B75" s="128"/>
      <c r="C75" s="55">
        <f>SUM(C12:C74)</f>
        <v>27436</v>
      </c>
      <c r="D75" s="55">
        <f aca="true" t="shared" si="5" ref="D75:R75">SUM(D12:D74)</f>
        <v>14218</v>
      </c>
      <c r="E75" s="55">
        <f t="shared" si="5"/>
        <v>4306</v>
      </c>
      <c r="F75" s="55">
        <f t="shared" si="5"/>
        <v>46775</v>
      </c>
      <c r="G75" s="55">
        <f t="shared" si="5"/>
        <v>113356</v>
      </c>
      <c r="H75" s="55">
        <f t="shared" si="5"/>
        <v>181823</v>
      </c>
      <c r="I75" s="59">
        <f t="shared" si="5"/>
        <v>295179</v>
      </c>
      <c r="J75" s="55">
        <f t="shared" si="5"/>
        <v>4016</v>
      </c>
      <c r="K75" s="55">
        <f t="shared" si="5"/>
        <v>8001</v>
      </c>
      <c r="L75" s="59">
        <f t="shared" si="5"/>
        <v>12017</v>
      </c>
      <c r="M75" s="55">
        <f t="shared" si="5"/>
        <v>2398</v>
      </c>
      <c r="N75" s="55">
        <f t="shared" si="5"/>
        <v>7936</v>
      </c>
      <c r="O75" s="59">
        <f t="shared" si="5"/>
        <v>10334</v>
      </c>
      <c r="P75" s="55">
        <f t="shared" si="5"/>
        <v>1969</v>
      </c>
      <c r="Q75" s="55">
        <f t="shared" si="5"/>
        <v>7788</v>
      </c>
      <c r="R75" s="63">
        <f t="shared" si="5"/>
        <v>9757</v>
      </c>
      <c r="S75" s="44"/>
      <c r="T75" s="44"/>
      <c r="U75" s="44"/>
      <c r="V75" s="44"/>
    </row>
    <row r="78" spans="2:8" ht="12.75">
      <c r="B78" s="68" t="s">
        <v>119</v>
      </c>
      <c r="C78" s="67"/>
      <c r="D78" s="66"/>
      <c r="E78" s="66"/>
      <c r="F78" s="66"/>
      <c r="G78" s="66"/>
      <c r="H78" s="66"/>
    </row>
    <row r="79" spans="2:8" ht="12.75">
      <c r="B79" s="121" t="s">
        <v>122</v>
      </c>
      <c r="C79" s="121"/>
      <c r="D79" s="121"/>
      <c r="E79" s="121"/>
      <c r="F79" s="121"/>
      <c r="G79" s="69"/>
      <c r="H79" s="69"/>
    </row>
    <row r="80" spans="2:8" ht="12.75">
      <c r="B80" s="67" t="s">
        <v>121</v>
      </c>
      <c r="C80" s="67"/>
      <c r="D80" s="67"/>
      <c r="E80" s="67"/>
      <c r="F80" s="67"/>
      <c r="G80" s="67"/>
      <c r="H80" s="67"/>
    </row>
  </sheetData>
  <sheetProtection/>
  <mergeCells count="15">
    <mergeCell ref="A4:R4"/>
    <mergeCell ref="G7:R7"/>
    <mergeCell ref="G8:I9"/>
    <mergeCell ref="J8:L9"/>
    <mergeCell ref="C8:F9"/>
    <mergeCell ref="B79:F79"/>
    <mergeCell ref="A1:B1"/>
    <mergeCell ref="A2:Q2"/>
    <mergeCell ref="M8:O9"/>
    <mergeCell ref="P8:R9"/>
    <mergeCell ref="A3:R3"/>
    <mergeCell ref="A75:B75"/>
    <mergeCell ref="A7:A11"/>
    <mergeCell ref="B7:B11"/>
    <mergeCell ref="C7:F7"/>
  </mergeCells>
  <printOptions/>
  <pageMargins left="0.32" right="0.25" top="0.75" bottom="0.5" header="0.5" footer="0.2"/>
  <pageSetup horizontalDpi="600" verticalDpi="600" orientation="landscape" paperSize="9" r:id="rId1"/>
  <ignoredErrors>
    <ignoredError sqref="C11:E11 C36 C47" numberStoredAsText="1"/>
    <ignoredError sqref="H75 K75 N75 Q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Dungnt</cp:lastModifiedBy>
  <cp:lastPrinted>2010-02-05T10:28:27Z</cp:lastPrinted>
  <dcterms:created xsi:type="dcterms:W3CDTF">2009-11-19T07:26:12Z</dcterms:created>
  <dcterms:modified xsi:type="dcterms:W3CDTF">2010-07-06T17:18:16Z</dcterms:modified>
  <cp:category/>
  <cp:version/>
  <cp:contentType/>
  <cp:contentStatus/>
</cp:coreProperties>
</file>