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605" windowHeight="16005" activeTab="0"/>
  </bookViews>
  <sheets>
    <sheet name="TTHC 3" sheetId="1" r:id="rId1"/>
    <sheet name="TTHC 12" sheetId="2" r:id="rId2"/>
    <sheet name="TTHC 11" sheetId="3" r:id="rId3"/>
    <sheet name="TTHC 13" sheetId="4" r:id="rId4"/>
    <sheet name="TTHC 9" sheetId="5" r:id="rId5"/>
    <sheet name="TTHC 8" sheetId="6" r:id="rId6"/>
    <sheet name="TTHC 7" sheetId="7" r:id="rId7"/>
    <sheet name="TTHC 6" sheetId="8" r:id="rId8"/>
    <sheet name="TTHC 5" sheetId="9" r:id="rId9"/>
    <sheet name="TTHC 4" sheetId="10" r:id="rId10"/>
    <sheet name="TTHC 1" sheetId="11" r:id="rId11"/>
    <sheet name="TTHC 2" sheetId="12" r:id="rId12"/>
    <sheet name="TTHC 10" sheetId="13" r:id="rId13"/>
  </sheets>
  <definedNames/>
  <calcPr fullCalcOnLoad="1"/>
</workbook>
</file>

<file path=xl/sharedStrings.xml><?xml version="1.0" encoding="utf-8"?>
<sst xmlns="http://schemas.openxmlformats.org/spreadsheetml/2006/main" count="1126" uniqueCount="128">
  <si>
    <t>STT</t>
  </si>
  <si>
    <t>TỔNG</t>
  </si>
  <si>
    <t>Chuẩn bị hồ sơ</t>
  </si>
  <si>
    <t>Phí</t>
  </si>
  <si>
    <t>Lệ phí</t>
  </si>
  <si>
    <t>Ghi chú</t>
  </si>
  <si>
    <t>Khác</t>
  </si>
  <si>
    <t>Nộp hồ sơ</t>
  </si>
  <si>
    <t>Trực tiếp</t>
  </si>
  <si>
    <t>Nhận kết quả</t>
  </si>
  <si>
    <t>I.</t>
  </si>
  <si>
    <t>II.</t>
  </si>
  <si>
    <t>1.1</t>
  </si>
  <si>
    <t>Các công việc 
khi thực hiện TTHC</t>
  </si>
  <si>
    <t>Số lượng đối tượng tuân thủ/01 năm</t>
  </si>
  <si>
    <t>Các hoạt động/ cách thức thực hiện cụ thể</t>
  </si>
  <si>
    <t>Số lần thực hiện/ 01 năm</t>
  </si>
  <si>
    <t>Bưu điện</t>
  </si>
  <si>
    <t>Internet</t>
  </si>
  <si>
    <t>Nộp phí, lệ phí, chi phí khác</t>
  </si>
  <si>
    <t>Chi phí khác</t>
  </si>
  <si>
    <t>3.3</t>
  </si>
  <si>
    <t>3.2</t>
  </si>
  <si>
    <t>3.1</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</si>
  <si>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</si>
  <si>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</si>
  <si>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</si>
  <si>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</si>
  <si>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</si>
  <si>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</si>
  <si>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</si>
  <si>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</si>
  <si>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BỘ GIAO THÔNG VẬN TẢI</t>
  </si>
  <si>
    <t xml:space="preserve">CHI PHÍ THỰC HIỆN TTHC HIỆN TẠI </t>
  </si>
  <si>
    <t>CHI PHÍ  THỰC HIỆN TTHC SAU SỬA ĐỔI, BỔ SUNG</t>
  </si>
  <si>
    <t>CHI PHÍ TUÂN THỦ THỦ TỤC HÀNH CHÍNH TRONG DỰ ÁN, DỰ THẢO VĂN BẢN</t>
  </si>
  <si>
    <t xml:space="preserve">Biểu mẫu số 04/ĐGTĐ-SCM </t>
  </si>
  <si>
    <r>
      <t xml:space="preserve">Biểu mẫu số 04/ĐGTĐ-SCM. Tính chi phí tuân thủ thủ tục hành chính trong dự án, dự thảo văn bản
</t>
    </r>
    <r>
      <rPr>
        <i/>
        <sz val="13"/>
        <color indexed="8"/>
        <rFont val="Times New Roman"/>
        <family val="1"/>
      </rPr>
      <t>(Ban hành kèm theo Thông tư số 03/2022/TT-BTP )</t>
    </r>
    <r>
      <rPr>
        <b/>
        <sz val="13"/>
        <color indexed="8"/>
        <rFont val="Times New Roman"/>
        <family val="1"/>
      </rPr>
      <t xml:space="preserve">
</t>
    </r>
  </si>
  <si>
    <t>Các công việc khi thực hiện TTHC</t>
  </si>
  <si>
    <r>
      <t xml:space="preserve">Thời gian thực hiện </t>
    </r>
    <r>
      <rPr>
        <sz val="12"/>
        <color indexed="8"/>
        <rFont val="Times New Roman"/>
        <family val="1"/>
      </rPr>
      <t>(giờ)</t>
    </r>
  </si>
  <si>
    <r>
      <t xml:space="preserve">Mức TNBQ/ 01 giờ làm việc </t>
    </r>
    <r>
      <rPr>
        <sz val="12"/>
        <color indexed="8"/>
        <rFont val="Times New Roman"/>
        <family val="1"/>
      </rPr>
      <t>(đồng)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</si>
  <si>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</si>
  <si>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</si>
  <si>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</si>
  <si>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</si>
  <si>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t xml:space="preserve">Đánh máy </t>
  </si>
  <si>
    <t>Soạn thảo văn bản</t>
  </si>
  <si>
    <t>Sao chụp</t>
  </si>
  <si>
    <t>photocopy</t>
  </si>
  <si>
    <t>Scan</t>
  </si>
  <si>
    <t>Bản sao điện tử</t>
  </si>
  <si>
    <t>Sao chụp công chứng</t>
  </si>
  <si>
    <t xml:space="preserve">Sao chụp </t>
  </si>
  <si>
    <t xml:space="preserve">    TÊN THỦ TỤC HÀNH CHÍNH: Thủ tục Đưa báo hiệu hàng hải vào sử dụng</t>
  </si>
  <si>
    <t>Văn bản đề nghị đưa báo hiệu hàng hải vào sử dụng theo mẫu;</t>
  </si>
  <si>
    <t>Bản sao kèm bản chính để  đối chiếu hoặc bản sao điện tử hoặc bản sao điện tử từ sổ gốc hoặc bản sao điện tử có chứng thực từ bản chính biên bản nghiệm thu bàn giao;</t>
  </si>
  <si>
    <t>Bản sao kèm bản chính để đối chiếu hoặc bản sao điện tử hoặc bản sao điện tử từ sổ gốc hoặc bản sao điện tử có chứng thực từ bản chính bình đồ khảo sát và rà quét chướng ngại vật luồng hàng hải đối với báo hiệu hàng hải trên các tuyến luồng hàng hải mới xây dựng do đơn vị có chức năng đo đạc, khảo sát thực hiện và cùng với chủ đầu tư chịu trách nhiệm về tính pháp lý của hồ sơ khảo sát;</t>
  </si>
  <si>
    <t>Bản sao kèm bản chính để đối chiếu hoặc bản sao điện tử hoặc bản sao điện tử từ sổ gốc hoặc bản sao điện tử có chứng thực từ bản chính thông báo hàng hải về việc thiết lập mới báo hiệu hàng hải.</t>
  </si>
  <si>
    <t>Bản sao kèm bản chính để  đối chiếu hoặc bản sao điện tử hoặc bản sao điện tử từ sổ gốc hoặc bản sao điện tử có chứng thực từ bản chính biên bản nghiệm thu bàn giao;</t>
  </si>
  <si>
    <t>Văn bản đề nghị chấp thuận cắm đăng đáy, đánh bắt và nuôi trồng thủy hải sản theo mẫu.</t>
  </si>
  <si>
    <t xml:space="preserve">    TÊN THỦ TỤC HÀNH CHÍNH: Thủ tục tạm dừng hoạt động, đóng cảng cạn </t>
  </si>
  <si>
    <t>Tờ khai dừng hoạt động, đóng cảng cạn theo mẫu.</t>
  </si>
  <si>
    <t xml:space="preserve">    TÊN THỦ TỤC HÀNH CHÍNH: Thủ tục đổi tên cảng cạn </t>
  </si>
  <si>
    <t xml:space="preserve">    TÊN THỦ TỤC HÀNH CHÍNH:Thủ tục Cấp Giấy chứng nhận cơ sở đủ điều kiện đào tạo, huấn luyện thuyền viên hàng hải </t>
  </si>
  <si>
    <t xml:space="preserve">    TÊN THỦ TỤC HÀNH CHÍNH: Cấp Giấy xác nhận phù hợp về tuyển dụng và cung ứng thuyền viên hàng hải</t>
  </si>
  <si>
    <t xml:space="preserve">    TÊN THỦ TỤC HÀNH CHÍNH: Cấp lại Giấy xác nhận phù hợp về tuyển dụng và cung ứng thuyền viên hàng hải </t>
  </si>
  <si>
    <t xml:space="preserve"> Bản sao quyết định công bố mở cảng cạn.</t>
  </si>
  <si>
    <t>Tờ khai theo mẫu</t>
  </si>
  <si>
    <t>Bản sao chụp có chứng thực hoặc bản sao chụp kèm bản chính để đối chiếu Quyết định thành lập hoặc cho phép thành lập cơ sở đào tạo, huấn luyện;</t>
  </si>
  <si>
    <t>Báo cáo thuyết minh các điều kiện bảo đảm cho hoạt động đào tạo, huấn luyện theo mẫu.</t>
  </si>
  <si>
    <t xml:space="preserve">Bản sao chụp có chứng thực hoặc bản sao chụp kèm bản chính để đối chiếu Quyết định thành lập hoặc cho phép thành lập cơ sở đào tạo, huấn luyện;
</t>
  </si>
  <si>
    <t>Báo cáo thuyết minh các điều kiện bảo đảm cho hoạt động đào tạo, huấn luyện theo mẫu</t>
  </si>
  <si>
    <t>trực tuyến</t>
  </si>
  <si>
    <t>Trực tuyến</t>
  </si>
  <si>
    <t xml:space="preserve">trực tuyến </t>
  </si>
  <si>
    <t xml:space="preserve">    TÊN THỦ TỤC HÀNH CHÍNH: Cấp lại Giấy chứng nhận cơ sở đủ điều kiện đào tạo, huấn luyện thuyền viên hàng hải</t>
  </si>
  <si>
    <t>Tài liệu kèm theo chứng minh sự thay đổi thông tin về cơ sở đào tạo (nếu có).</t>
  </si>
  <si>
    <t>Văn bản đề nghị cấp lại Giấy chứng nhận</t>
  </si>
  <si>
    <t>Tờ khai cấp giấy xác nhận theo mẫu;</t>
  </si>
  <si>
    <t>Bản sao có chứng thực hoặc bản sao kèm bản chính để đối chiếu hoặc bản sao điện tử hoặc bản sao điện tử từ sổ gốc hoặc bản sao điện tử có chứng thực từ bản chính giấy phép đưa thuyền viên đi làm việc ở nước ngoài hoặc giấy phép cho thuê hoặc cho thuê lại thuyền viên làm việc trên tàu biển dưới hình thức cho thuê, cho thuê lại lao động hoặc đưa người lao động đi làm việc ở nước ngoài theo quy định của pháp luật;</t>
  </si>
  <si>
    <t>Bản sao có chứng thực hoặc bản sao kèm bản chính để đối chiếu hoặc bản sao điện tử hoặc bản sao điện tử từ sổ gốc hoặc bản sao điện tử có chứng thực từ bản chính Giấy chứng nhận phù hợp hệ thống quản lý chất lượng theo tiêu chuẩn ISO 9001 và Quy định 1.4 của Công ước MLC về dịch vụ tuyển dụng và cung ứng thuyền viên.</t>
  </si>
  <si>
    <t>Bản scan</t>
  </si>
  <si>
    <t>Văn bản đề nghị cấp lại Giấy xác nhận</t>
  </si>
  <si>
    <t xml:space="preserve"> tài liệu chứng minh sự thay đổi thông tin về doanh nghiệp) (nếu có).</t>
  </si>
  <si>
    <t>Bản điện tử</t>
  </si>
  <si>
    <t>Văn bản đề nghị cấp lại Giấy xác nhận,</t>
  </si>
  <si>
    <t>Văn bản đề nghị đưa cơ sở phá dỡ tàu biển vào hoạt động theo mẫu;</t>
  </si>
  <si>
    <t>Hồ sơ hệ thống quản lý môi trường theo tiêu chuẩn quốc gia TCVN ISO 14001 (01 bản sao có chứng thực hoặc 01 bản sao kèm bản chính để đối chiếu);</t>
  </si>
  <si>
    <t>Hồ sơ hoàn công của cơ sở vật chất và hạ tầng kỹ thuật cho bảo vệ môi trường (01 bản chính hoặc 01 bản sao có chứng thực);</t>
  </si>
  <si>
    <t>Quyết định phê duyệt kèm theo Báo cáo đánh giá tác động môi trường của chủ cơ sở phá dỡ tàu biển (01 bản sao có chứng thực hoặc 01 bản sao kèm bản chính để đối chiếu);</t>
  </si>
  <si>
    <t>Quy trình kiểm soát các yếu tố nguy hiểm, yếu tố có hại và phương án xử lý sự cố kỹ thuật gây mất an toàn, vệ sinh lao động nghiêm trọng (01 bản chính hoặc 01 bản sao có chứng thực);</t>
  </si>
  <si>
    <t>Văn bản thẩm duyệt, kiểm tra nghiệm thu về phòng cháy và chữa cháy của cơ quan Cảnh sát phòng cháy và chữa cháy (01 bản sao có chứng thực hoặc 01 bản sao kèm bản chính để đối chiếu).</t>
  </si>
  <si>
    <t>Bản sao chụp</t>
  </si>
  <si>
    <t xml:space="preserve">    TÊN THỦ TỤC HÀNH CHÍNH: Quyết định đưa cơ sở phá dỡ tàu biển vào hoạt động</t>
  </si>
  <si>
    <t>Văn bản đề nghị cấp lại Quyết định đưa cơ sở phá dỡ tàu biển vào hoạt động theo mẫu (01 bản chính);</t>
  </si>
  <si>
    <t>Văn bản liên quan đến nội dung thay đổi (01 bản sao có chứng thực hoặc 01 bản sao kèm bản chính để đối chiếu).</t>
  </si>
  <si>
    <t>Các giấy tờ phải nộp (bản chính), mỗi loại 01 bản, gồm: Bản khai chung (đối với phương tiện thủy nội địa) theo mẫu, Danh sách hành khách (đối với phương tiện chở khách) theo mẫu, Giấy phép rời cảng;</t>
  </si>
  <si>
    <t>Bản chính</t>
  </si>
  <si>
    <t>Các giấy tờ phải xuất trình (bản chính), bao gồm:
Giấy chứng nhận đăng ký phương tiện thủy nội địa; Giấy chứng nhận an toàn kỹ thuật và bảo vệ môi trường của phương tiện; Sổ Danh bạ thuyền viên; Bằng hoặc Giấy chứng nhận khả năng chuyên môn, chứng chỉ chuyên môn của thuyền viên, người lái phương tiện; Hợp đồng vận chuyển hoặc hóa đơn xuất kho hoặc giấy vận chuyển hàng hóa (nếu có).</t>
  </si>
  <si>
    <t xml:space="preserve">    TÊN THỦ TỤC HÀNH CHÍNH: Thủ tục cho phương tiện thủy nội địa rời cảng biển (trừ phương tiện thủy nội địa mang cấp VR-SB)</t>
  </si>
  <si>
    <t xml:space="preserve">    TÊN THỦ TỤC HÀNH CHÍNH: Thủ tục cho phương tiện thủy nội địa vào cảng biển (trừ phương tiện thủy nội địa mang cấp VR-SB)</t>
  </si>
  <si>
    <t>Các giấy tờ phải xuất trình (bản chính), bao gồm: Giấy chứng nhận đăng ký phương tiện thủy nội địa; Giấy chứng nhận an toàn kỹ thuật và bảo vệ môi trường của phương tiện; Sổ Danh bạ thuyền viên; Bằng hoặc Giấy chứng nhận khả năng chuyên môn, chứng chỉ chuyên môn của thuyền viên, người lái phương tiện; Hợp đồng vận chuyển hoặc hóa đơn xuất kho hoặc giấy vận chuyển hàng hóa (nếu có).</t>
  </si>
  <si>
    <t xml:space="preserve">Bản chính </t>
  </si>
  <si>
    <t xml:space="preserve">Phí </t>
  </si>
  <si>
    <t>Bản khai chung (đối với phương tiện thủy nội địa) theo mẫu;</t>
  </si>
  <si>
    <t>Danh sách hành khách (nếu có thay đổi) theo mẫu;</t>
  </si>
  <si>
    <t>Giấy tờ liên quan đến những thay đổi so với giấy tờ khi vào cảng (nếu có);ngại vật luồng hàng hải đối với báo hiệu hàng hải trên các tuyến luồng hàng hải mới xây dựng do đơn vị có chức năng đo đạc, khảo sát thực hiện và cùng với chủ đầu tư chịu trách nhiệm về tính pháp lý của hồ sơ khảo sát;</t>
  </si>
  <si>
    <t>Chứng từ xác nhận việc nộp phí, lệ phí, tiền phạt hoặc thanh toán các khoản nợ theo quy định của pháp luật (nếu có).</t>
  </si>
  <si>
    <r>
      <t xml:space="preserve">Thời gian thực hiện </t>
    </r>
    <r>
      <rPr>
        <sz val="11"/>
        <color indexed="8"/>
        <rFont val="Times New Roman"/>
        <family val="1"/>
      </rPr>
      <t>(giờ)</t>
    </r>
  </si>
  <si>
    <r>
      <t xml:space="preserve">Mức TNBQ/ 01 giờ làm việc </t>
    </r>
    <r>
      <rPr>
        <sz val="11"/>
        <color indexed="8"/>
        <rFont val="Times New Roman"/>
        <family val="1"/>
      </rPr>
      <t>(đồng)</t>
    </r>
  </si>
  <si>
    <r>
      <t xml:space="preserve">Mức chi phí thuê tư vấn, dịch vụ </t>
    </r>
    <r>
      <rPr>
        <sz val="11"/>
        <color indexed="8"/>
        <rFont val="Times New Roman"/>
        <family val="1"/>
      </rPr>
      <t>(đồng)</t>
    </r>
  </si>
  <si>
    <r>
      <t xml:space="preserve">Mức phí, lệ phí, chi phí khác </t>
    </r>
    <r>
      <rPr>
        <sz val="11"/>
        <color indexed="8"/>
        <rFont val="Times New Roman"/>
        <family val="1"/>
      </rPr>
      <t>(đồng)</t>
    </r>
  </si>
  <si>
    <r>
      <t xml:space="preserve">Chi phí thực hiện TTHC </t>
    </r>
    <r>
      <rPr>
        <sz val="11"/>
        <color indexed="8"/>
        <rFont val="Times New Roman"/>
        <family val="1"/>
      </rPr>
      <t>(đồng)</t>
    </r>
  </si>
  <si>
    <r>
      <t xml:space="preserve">Tổng chi phí thực hiện TTHC/ 01 năm </t>
    </r>
    <r>
      <rPr>
        <sz val="11"/>
        <color indexed="8"/>
        <rFont val="Times New Roman"/>
        <family val="1"/>
      </rPr>
      <t>(đồng)</t>
    </r>
  </si>
  <si>
    <r>
      <rPr>
        <b/>
        <sz val="11"/>
        <color indexed="8"/>
        <rFont val="Times New Roman"/>
        <family val="1"/>
      </rPr>
      <t>Chuẩn bị, phục vụ việc kiểm tra, đánh giá của cơ quan có thẩm quyền</t>
    </r>
    <r>
      <rPr>
        <sz val="11"/>
        <color indexed="8"/>
        <rFont val="Times New Roman"/>
        <family val="1"/>
      </rPr>
      <t xml:space="preserve"> (nếu có)</t>
    </r>
  </si>
  <si>
    <r>
      <rPr>
        <b/>
        <sz val="11"/>
        <color indexed="8"/>
        <rFont val="Times New Roman"/>
        <family val="1"/>
      </rPr>
      <t>Công việc khác</t>
    </r>
    <r>
      <rPr>
        <sz val="11"/>
        <color indexed="8"/>
        <rFont val="Times New Roman"/>
        <family val="1"/>
      </rPr>
      <t xml:space="preserve"> (nếu có)</t>
    </r>
  </si>
  <si>
    <t xml:space="preserve">    TÊN THỦ TỤC HÀNH CHÍNH: Quyết định lại đưa cơ sở phá dỡ tàu biển vào hoạt động</t>
  </si>
  <si>
    <t>Trực Tuyến</t>
  </si>
  <si>
    <t xml:space="preserve">    TÊN THỦ TỤC HÀNH CHÍNH: Thủ tục chấp thuận thiết lập báo hiệu hàng hải </t>
  </si>
  <si>
    <t>Bản sao kèm bản chính để đối chiếu hoặc bản sao điện tử hoặc bản sao điện tử từ sổ gốc hoặc bản sao điện tử có chứng thực từ bản chính thiết kế kỹ thuật của báo hiệu hàng hải;</t>
  </si>
  <si>
    <t>Bản sao kèm bản chính để đối chiếu hoặc bản sao điện tử hoặc bản sao điện tử từ sổ gốc hoặc bản sao điện tử có chứng thực từ bản chính sơ đồ, tọa độ vị trí thiết lập báo hiệu hàng hảingại vật luồng hàng hải đối với báo hiệu hàng hải trên các tuyến luồng hàng hải mới xây dựng do đơn vị có chức năng đo đạc, khảo sát thực hiện và cùng với chủ đầu tư chịu trách nhiệm về tính pháp lý của hồ sơ khảo sát;</t>
  </si>
  <si>
    <t>Bảo sao chụp</t>
  </si>
  <si>
    <t>Đơn đề nghị của tổ chức, cá nhân theo mẫu;</t>
  </si>
  <si>
    <t xml:space="preserve"> Đơn đề nghị của tổ chức, cá nhân theo mẫu;</t>
  </si>
  <si>
    <t xml:space="preserve"> Bản sao kèm bản chính để đối chiếu hoặc bản sao điện tử hoặc bản sao điện tử từ sổ gốc hoặc bản sao điện tử có chứng thực từ bản chính thiết kế kỹ thuật của báo hiệu hàng hải;</t>
  </si>
  <si>
    <t>Bản sao kèm bản chính để đối chiếu hoặc bản sao điện tử hoặc bản sao điện tử từ sổ gốc hoặc bản sao điện tử có chứng thực từ bản chính sơ đồ, tọa độ vị trí thiết lập báo hiệu hàng hải</t>
  </si>
  <si>
    <t xml:space="preserve">    TÊN THỦ TỤC HÀNH CHÍNH: Chấp thuận cắm đăng đáy, đánh bắt và nuôi trồng thủy hải sản trong vùng nước cảng biển </t>
  </si>
  <si>
    <t>Các tài liệu chứng minh sự thay đổi thông tin về doanh nghiệp) (nếu có).</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</si>
</sst>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 #,##0_-;\-* #,##0_-;_-* &quot;-&quot;_-;_-@_-"/>
    <numFmt numFmtId="176" formatCode="_-&quot;XDR&quot;* #,##0.00_-;\-&quot;XDR&quot;* #,##0.00_-;_-&quot;XDR&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0.0"/>
    <numFmt numFmtId="189" formatCode="#,##0;[Red]#,##0"/>
    <numFmt numFmtId="190" formatCode="0.0;[Red]0.0"/>
    <numFmt numFmtId="191" formatCode="&quot;Yes&quot;;&quot;Yes&quot;;&quot;No&quot;"/>
    <numFmt numFmtId="192" formatCode="&quot;True&quot;;&quot;True&quot;;&quot;False&quot;"/>
    <numFmt numFmtId="193" formatCode="&quot;On&quot;;&quot;On&quot;;&quot;Off&quot;"/>
    <numFmt numFmtId="194" formatCode="[$€-2]\ #,##0.00_);[Red]\([$€-2]\ #,##0.00\)"/>
    <numFmt numFmtId="195" formatCode="[$-409]dd\ mmmm\,\ yyyy"/>
    <numFmt numFmtId="196" formatCode="[$-409]h:mm:ss\ AM/PM"/>
    <numFmt numFmtId="197" formatCode="#,##0.000"/>
  </numFmts>
  <fonts count="68">
    <font>
      <sz val="11"/>
      <color theme="1"/>
      <name val="Calibri"/>
      <family val="2"/>
    </font>
    <font>
      <sz val="11"/>
      <color indexed="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b/>
      <i/>
      <sz val="13"/>
      <color indexed="8"/>
      <name val="Times New Roman"/>
      <family val="1"/>
    </font>
    <font>
      <sz val="12"/>
      <color indexed="10"/>
      <name val="Times New Roman"/>
      <family val="1"/>
    </font>
    <font>
      <b/>
      <sz val="13"/>
      <color indexed="8"/>
      <name val="Times New Roman"/>
      <family val="1"/>
    </font>
    <font>
      <i/>
      <sz val="13"/>
      <color indexed="8"/>
      <name val="Times New Roman"/>
      <family val="1"/>
    </font>
    <font>
      <sz val="11"/>
      <color indexed="8"/>
      <name val="Tahoma"/>
      <family val="2"/>
    </font>
    <font>
      <b/>
      <sz val="11"/>
      <color indexed="8"/>
      <name val="Times New Roman"/>
      <family val="1"/>
    </font>
    <font>
      <b/>
      <i/>
      <sz val="11"/>
      <color indexed="8"/>
      <name val="Times New Roman"/>
      <family val="1"/>
    </font>
    <font>
      <sz val="11"/>
      <color indexed="8"/>
      <name val="Times New Roman"/>
      <family val="1"/>
    </font>
    <font>
      <sz val="11"/>
      <name val="Times New Roman"/>
      <family val="1"/>
    </font>
    <font>
      <b/>
      <sz val="11"/>
      <name val="Times New Roman"/>
      <family val="1"/>
    </font>
    <font>
      <sz val="9.25"/>
      <color indexed="8"/>
      <name val="Times New Roman"/>
      <family val="0"/>
    </font>
    <font>
      <sz val="8"/>
      <color indexed="8"/>
      <name val="Arial"/>
      <family val="0"/>
    </font>
    <font>
      <i/>
      <sz val="10.5"/>
      <color indexed="8"/>
      <name val="Arial"/>
      <family val="0"/>
    </font>
    <font>
      <sz val="5.7"/>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imes New Roman"/>
      <family val="1"/>
    </font>
    <font>
      <b/>
      <sz val="14"/>
      <color indexed="8"/>
      <name val="Times New Roman"/>
      <family val="0"/>
    </font>
    <font>
      <b/>
      <sz val="14"/>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theme="1"/>
      <name val="Times New Roman"/>
      <family val="1"/>
    </font>
    <font>
      <b/>
      <sz val="12"/>
      <color rgb="FF000000"/>
      <name val="Times New Roman"/>
      <family val="1"/>
    </font>
    <font>
      <sz val="12"/>
      <color theme="0"/>
      <name val="Times New Roman"/>
      <family val="1"/>
    </font>
    <font>
      <sz val="12"/>
      <color theme="1"/>
      <name val="Times New Roman"/>
      <family val="1"/>
    </font>
    <font>
      <b/>
      <sz val="11"/>
      <color theme="1"/>
      <name val="Times New Roman"/>
      <family val="1"/>
    </font>
    <font>
      <b/>
      <sz val="11"/>
      <color rgb="FF000000"/>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hair"/>
      <bottom>
        <color indexed="63"/>
      </bottom>
    </border>
    <border>
      <left>
        <color indexed="63"/>
      </left>
      <right>
        <color indexed="63"/>
      </right>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0">
    <xf numFmtId="0" fontId="0" fillId="0" borderId="0" xfId="0" applyFont="1" applyAlignment="1">
      <alignment/>
    </xf>
    <xf numFmtId="0" fontId="6" fillId="0" borderId="0" xfId="0" applyFont="1" applyFill="1" applyAlignment="1">
      <alignment vertical="center"/>
    </xf>
    <xf numFmtId="0" fontId="3" fillId="0" borderId="0" xfId="0" applyFont="1" applyFill="1" applyAlignment="1">
      <alignment vertical="center"/>
    </xf>
    <xf numFmtId="0" fontId="2" fillId="0"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90"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locked="0"/>
    </xf>
    <xf numFmtId="190" fontId="5" fillId="0" borderId="10" xfId="0" applyNumberFormat="1" applyFont="1" applyFill="1" applyBorder="1" applyAlignment="1" applyProtection="1">
      <alignment horizontal="right" vertical="center" wrapText="1"/>
      <protection hidden="1" locked="0"/>
    </xf>
    <xf numFmtId="0" fontId="3" fillId="0" borderId="0" xfId="0" applyFont="1" applyFill="1" applyAlignment="1">
      <alignment/>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90"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quotePrefix="1">
      <alignment horizontal="right" vertical="center" wrapText="1"/>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2" fillId="0" borderId="0" xfId="0" applyFont="1" applyFill="1" applyAlignment="1" applyProtection="1">
      <alignment horizontal="center"/>
      <protection locked="0"/>
    </xf>
    <xf numFmtId="187"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3" fontId="3" fillId="0" borderId="10" xfId="0" applyNumberFormat="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187" fontId="3"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3" fillId="0" borderId="0" xfId="0" applyFont="1" applyFill="1" applyAlignment="1" applyProtection="1">
      <alignment/>
      <protection locked="0"/>
    </xf>
    <xf numFmtId="0" fontId="8" fillId="0" borderId="0" xfId="0" applyFont="1" applyFill="1" applyAlignment="1" applyProtection="1">
      <alignment/>
      <protection locked="0"/>
    </xf>
    <xf numFmtId="0" fontId="2" fillId="0" borderId="0" xfId="0" applyFont="1" applyFill="1" applyAlignment="1" applyProtection="1">
      <alignment/>
      <protection locked="0"/>
    </xf>
    <xf numFmtId="0" fontId="2" fillId="0" borderId="0" xfId="0"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3" fontId="3" fillId="0" borderId="10"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vertical="center" wrapText="1"/>
    </xf>
    <xf numFmtId="0" fontId="7" fillId="0" borderId="0" xfId="0" applyFont="1" applyFill="1" applyAlignment="1" applyProtection="1">
      <alignment vertical="top" wrapText="1"/>
      <protection locked="0"/>
    </xf>
    <xf numFmtId="0" fontId="4" fillId="0" borderId="10" xfId="0" applyNumberFormat="1" applyFont="1" applyFill="1" applyBorder="1" applyAlignment="1" applyProtection="1">
      <alignment horizontal="center" vertical="center" wrapText="1"/>
      <protection locked="0"/>
    </xf>
    <xf numFmtId="187" fontId="2" fillId="0" borderId="10" xfId="0"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quotePrefix="1">
      <alignment horizontal="center" vertical="center" wrapText="1"/>
      <protection locked="0"/>
    </xf>
    <xf numFmtId="3"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lignment vertical="center" wrapText="1"/>
    </xf>
    <xf numFmtId="0" fontId="3" fillId="0" borderId="10" xfId="0" applyFont="1" applyFill="1" applyBorder="1" applyAlignment="1" applyProtection="1" quotePrefix="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190" fontId="2" fillId="0" borderId="10" xfId="0" applyNumberFormat="1" applyFont="1" applyFill="1" applyBorder="1" applyAlignment="1" applyProtection="1">
      <alignment horizontal="right" vertical="center" wrapText="1"/>
      <protection locked="0"/>
    </xf>
    <xf numFmtId="3" fontId="2" fillId="0" borderId="10" xfId="0" applyNumberFormat="1" applyFont="1" applyFill="1" applyBorder="1" applyAlignment="1" applyProtection="1">
      <alignment horizontal="right" vertical="center" wrapText="1"/>
      <protection locked="0"/>
    </xf>
    <xf numFmtId="3" fontId="2" fillId="0" borderId="10" xfId="0" applyNumberFormat="1" applyFont="1" applyFill="1" applyBorder="1" applyAlignment="1" applyProtection="1" quotePrefix="1">
      <alignment horizontal="right" vertical="center" wrapText="1"/>
      <protection locked="0"/>
    </xf>
    <xf numFmtId="3" fontId="2" fillId="0" borderId="10" xfId="0" applyNumberFormat="1" applyFont="1" applyFill="1" applyBorder="1" applyAlignment="1" applyProtection="1">
      <alignment horizontal="right" vertical="center" wrapText="1"/>
      <protection/>
    </xf>
    <xf numFmtId="3" fontId="60" fillId="0" borderId="10" xfId="0" applyNumberFormat="1" applyFont="1" applyBorder="1" applyAlignment="1">
      <alignment vertical="center" wrapText="1"/>
    </xf>
    <xf numFmtId="0" fontId="61"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3" fillId="0" borderId="0" xfId="0" applyFont="1" applyFill="1" applyAlignment="1">
      <alignment vertical="center"/>
    </xf>
    <xf numFmtId="0" fontId="63" fillId="0" borderId="0" xfId="0" applyFont="1" applyFill="1" applyAlignment="1" applyProtection="1">
      <alignment/>
      <protection locked="0"/>
    </xf>
    <xf numFmtId="0" fontId="63" fillId="0" borderId="0" xfId="0" applyFont="1" applyFill="1" applyAlignment="1" applyProtection="1">
      <alignment/>
      <protection/>
    </xf>
    <xf numFmtId="3" fontId="63" fillId="0" borderId="0" xfId="0" applyNumberFormat="1" applyFont="1" applyFill="1" applyAlignment="1" applyProtection="1">
      <alignment/>
      <protection/>
    </xf>
    <xf numFmtId="186" fontId="63" fillId="0" borderId="0" xfId="0" applyNumberFormat="1" applyFont="1" applyFill="1" applyAlignment="1" applyProtection="1">
      <alignment/>
      <protection/>
    </xf>
    <xf numFmtId="0" fontId="64" fillId="0" borderId="0" xfId="0" applyFont="1" applyAlignment="1">
      <alignment horizontal="justify"/>
    </xf>
    <xf numFmtId="0" fontId="64" fillId="0" borderId="10" xfId="0" applyFont="1" applyBorder="1" applyAlignment="1">
      <alignment horizontal="justify"/>
    </xf>
    <xf numFmtId="0" fontId="64" fillId="0" borderId="0" xfId="0" applyFont="1" applyAlignment="1">
      <alignment horizontal="justify" wrapText="1"/>
    </xf>
    <xf numFmtId="0" fontId="11" fillId="0" borderId="0" xfId="0" applyFont="1" applyFill="1" applyAlignment="1" applyProtection="1">
      <alignment horizontal="center" vertical="center"/>
      <protection locked="0"/>
    </xf>
    <xf numFmtId="187" fontId="11" fillId="0" borderId="0" xfId="0" applyNumberFormat="1" applyFont="1" applyFill="1" applyAlignment="1" applyProtection="1">
      <alignment vertical="center"/>
      <protection locked="0"/>
    </xf>
    <xf numFmtId="3" fontId="11" fillId="0" borderId="0" xfId="0" applyNumberFormat="1" applyFont="1" applyFill="1" applyAlignment="1" applyProtection="1">
      <alignment vertical="center"/>
      <protection locked="0"/>
    </xf>
    <xf numFmtId="0" fontId="11" fillId="0" borderId="0" xfId="0" applyFont="1" applyFill="1" applyAlignment="1" applyProtection="1">
      <alignment vertical="center"/>
      <protection locked="0"/>
    </xf>
    <xf numFmtId="0" fontId="13" fillId="0" borderId="0" xfId="0" applyFont="1" applyFill="1" applyAlignment="1" applyProtection="1">
      <alignment vertical="top" wrapText="1"/>
      <protection locked="0"/>
    </xf>
    <xf numFmtId="0" fontId="12" fillId="0" borderId="0" xfId="0" applyFont="1" applyFill="1" applyAlignment="1" applyProtection="1">
      <alignment horizontal="center" vertical="center"/>
      <protection locked="0"/>
    </xf>
    <xf numFmtId="0" fontId="14" fillId="0" borderId="0" xfId="0" applyFont="1" applyFill="1" applyAlignment="1" applyProtection="1">
      <alignment vertical="center"/>
      <protection locked="0"/>
    </xf>
    <xf numFmtId="0" fontId="65"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12" fillId="0" borderId="10" xfId="0" applyFont="1" applyFill="1" applyBorder="1" applyAlignment="1" applyProtection="1" quotePrefix="1">
      <alignment horizontal="center" vertical="center" wrapText="1"/>
      <protection locked="0"/>
    </xf>
    <xf numFmtId="0" fontId="12" fillId="0" borderId="10"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190" fontId="14" fillId="0" borderId="10" xfId="0" applyNumberFormat="1" applyFont="1" applyFill="1" applyBorder="1" applyAlignment="1" applyProtection="1">
      <alignment horizontal="right" vertical="center" wrapText="1"/>
      <protection locked="0"/>
    </xf>
    <xf numFmtId="3" fontId="14" fillId="0" borderId="10" xfId="0" applyNumberFormat="1" applyFont="1" applyFill="1" applyBorder="1" applyAlignment="1" applyProtection="1">
      <alignment vertical="center"/>
      <protection locked="0"/>
    </xf>
    <xf numFmtId="3" fontId="14" fillId="0" borderId="10" xfId="0" applyNumberFormat="1" applyFont="1" applyFill="1" applyBorder="1" applyAlignment="1" applyProtection="1">
      <alignment horizontal="right" vertical="center" wrapText="1"/>
      <protection locked="0"/>
    </xf>
    <xf numFmtId="3" fontId="14" fillId="0" borderId="10" xfId="0" applyNumberFormat="1" applyFont="1" applyFill="1" applyBorder="1" applyAlignment="1" applyProtection="1">
      <alignment horizontal="right" vertical="center" wrapText="1"/>
      <protection/>
    </xf>
    <xf numFmtId="3" fontId="14" fillId="0" borderId="10" xfId="0" applyNumberFormat="1" applyFont="1" applyFill="1" applyBorder="1" applyAlignment="1" applyProtection="1">
      <alignment horizontal="left" vertical="center" wrapText="1"/>
      <protection locked="0"/>
    </xf>
    <xf numFmtId="0" fontId="14" fillId="0" borderId="10" xfId="0" applyFont="1" applyFill="1" applyBorder="1" applyAlignment="1" applyProtection="1">
      <alignment horizontal="center" vertical="center" wrapText="1"/>
      <protection locked="0"/>
    </xf>
    <xf numFmtId="190" fontId="15" fillId="0" borderId="10" xfId="0" applyNumberFormat="1" applyFont="1" applyFill="1" applyBorder="1" applyAlignment="1" applyProtection="1">
      <alignment horizontal="right" vertical="center" wrapText="1"/>
      <protection hidden="1" locked="0"/>
    </xf>
    <xf numFmtId="3" fontId="67" fillId="0" borderId="10" xfId="0" applyNumberFormat="1" applyFont="1" applyBorder="1" applyAlignment="1">
      <alignment vertical="center" wrapText="1"/>
    </xf>
    <xf numFmtId="0" fontId="14" fillId="0" borderId="10" xfId="0" applyFont="1" applyFill="1" applyBorder="1" applyAlignment="1">
      <alignment vertical="center" wrapText="1"/>
    </xf>
    <xf numFmtId="0" fontId="14" fillId="0" borderId="10" xfId="0" applyFont="1" applyFill="1" applyBorder="1" applyAlignment="1" applyProtection="1" quotePrefix="1">
      <alignment horizontal="center" vertical="center" wrapText="1"/>
      <protection locked="0"/>
    </xf>
    <xf numFmtId="0" fontId="16" fillId="0" borderId="10" xfId="0" applyNumberFormat="1" applyFont="1" applyFill="1" applyBorder="1" applyAlignment="1" applyProtection="1">
      <alignment horizontal="center" vertical="center" wrapText="1"/>
      <protection locked="0"/>
    </xf>
    <xf numFmtId="0" fontId="15" fillId="0" borderId="10" xfId="0" applyNumberFormat="1" applyFont="1" applyFill="1" applyBorder="1" applyAlignment="1" applyProtection="1">
      <alignment horizontal="center" vertical="center" wrapText="1"/>
      <protection locked="0"/>
    </xf>
    <xf numFmtId="190" fontId="12" fillId="0" borderId="10" xfId="0" applyNumberFormat="1" applyFont="1" applyFill="1" applyBorder="1" applyAlignment="1" applyProtection="1">
      <alignment horizontal="right" vertical="center" wrapText="1"/>
      <protection locked="0"/>
    </xf>
    <xf numFmtId="3" fontId="12" fillId="0" borderId="10" xfId="0" applyNumberFormat="1" applyFont="1" applyFill="1" applyBorder="1" applyAlignment="1" applyProtection="1">
      <alignment horizontal="right" vertical="center" wrapText="1"/>
      <protection locked="0"/>
    </xf>
    <xf numFmtId="3" fontId="12" fillId="0" borderId="10" xfId="0" applyNumberFormat="1" applyFont="1" applyFill="1" applyBorder="1" applyAlignment="1" applyProtection="1" quotePrefix="1">
      <alignment horizontal="right" vertical="center" wrapText="1"/>
      <protection locked="0"/>
    </xf>
    <xf numFmtId="3" fontId="12" fillId="0" borderId="10" xfId="0" applyNumberFormat="1" applyFont="1" applyFill="1" applyBorder="1" applyAlignment="1" applyProtection="1">
      <alignment horizontal="right" vertical="center" wrapText="1"/>
      <protection/>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3" fontId="5" fillId="0" borderId="10" xfId="0" applyNumberFormat="1" applyFont="1" applyBorder="1" applyAlignment="1">
      <alignment vertical="center" wrapText="1"/>
    </xf>
    <xf numFmtId="3" fontId="5" fillId="0" borderId="10" xfId="0" applyNumberFormat="1" applyFont="1" applyFill="1" applyBorder="1" applyAlignment="1" applyProtection="1">
      <alignment horizontal="right" vertical="center" wrapText="1"/>
      <protection locked="0"/>
    </xf>
    <xf numFmtId="3" fontId="5" fillId="0" borderId="10" xfId="0" applyNumberFormat="1" applyFont="1" applyFill="1" applyBorder="1" applyAlignment="1" applyProtection="1">
      <alignment horizontal="right" vertical="center" wrapText="1"/>
      <protection/>
    </xf>
    <xf numFmtId="3" fontId="5" fillId="0" borderId="10" xfId="0" applyNumberFormat="1" applyFont="1" applyFill="1" applyBorder="1" applyAlignment="1" applyProtection="1">
      <alignment horizontal="left" vertical="center" wrapText="1"/>
      <protection locked="0"/>
    </xf>
    <xf numFmtId="0" fontId="5" fillId="0" borderId="0" xfId="0" applyFont="1" applyFill="1" applyAlignment="1">
      <alignment vertical="center"/>
    </xf>
    <xf numFmtId="0" fontId="2" fillId="0" borderId="10"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protection locked="0"/>
    </xf>
    <xf numFmtId="0" fontId="9" fillId="0" borderId="0" xfId="0" applyFont="1" applyFill="1" applyAlignment="1" applyProtection="1">
      <alignment horizontal="center" wrapText="1"/>
      <protection locked="0"/>
    </xf>
    <xf numFmtId="0" fontId="9" fillId="0" borderId="0" xfId="0" applyFont="1" applyFill="1" applyAlignment="1" applyProtection="1">
      <alignment horizontal="center" vertical="top" wrapText="1"/>
      <protection locked="0"/>
    </xf>
    <xf numFmtId="0" fontId="7" fillId="0" borderId="0" xfId="0" applyFont="1" applyFill="1" applyAlignment="1" applyProtection="1">
      <alignment horizontal="center" vertical="top" wrapText="1"/>
      <protection locked="0"/>
    </xf>
    <xf numFmtId="0" fontId="9" fillId="0" borderId="0" xfId="0" applyFont="1" applyFill="1" applyAlignment="1" applyProtection="1">
      <alignment horizontal="center"/>
      <protection locked="0"/>
    </xf>
    <xf numFmtId="0" fontId="2" fillId="0" borderId="0" xfId="0" applyFont="1" applyFill="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top" wrapText="1"/>
      <protection locked="0"/>
    </xf>
    <xf numFmtId="0" fontId="13" fillId="0" borderId="0" xfId="0" applyFont="1" applyFill="1" applyAlignment="1" applyProtection="1">
      <alignment horizontal="center" vertical="top" wrapText="1"/>
      <protection locked="0"/>
    </xf>
    <xf numFmtId="0" fontId="12" fillId="0" borderId="0" xfId="0" applyFont="1" applyFill="1" applyAlignment="1" applyProtection="1">
      <alignment horizontal="center"/>
      <protection locked="0"/>
    </xf>
    <xf numFmtId="0" fontId="12" fillId="0" borderId="0" xfId="0" applyFont="1" applyFill="1" applyAlignment="1" applyProtection="1">
      <alignment horizontal="center" vertical="center" wrapText="1"/>
      <protection locked="0"/>
    </xf>
    <xf numFmtId="0" fontId="12" fillId="0" borderId="0" xfId="0" applyFont="1" applyFill="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2575"/>
          <c:y val="-0.01875"/>
        </c:manualLayout>
      </c:layout>
      <c:spPr>
        <a:noFill/>
        <a:ln w="3175">
          <a:noFill/>
        </a:ln>
      </c:spPr>
    </c:title>
    <c:plotArea>
      <c:layout>
        <c:manualLayout>
          <c:xMode val="edge"/>
          <c:yMode val="edge"/>
          <c:x val="0.135"/>
          <c:y val="0.15"/>
          <c:w val="0.8035"/>
          <c:h val="0.671"/>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3'!$K$25</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3'!$K$45</c:f>
              <c:numCache/>
            </c:numRef>
          </c:val>
        </c:ser>
        <c:axId val="27847128"/>
        <c:axId val="49297561"/>
      </c:barChart>
      <c:catAx>
        <c:axId val="27847128"/>
        <c:scaling>
          <c:orientation val="minMax"/>
        </c:scaling>
        <c:axPos val="b"/>
        <c:delete val="1"/>
        <c:majorTickMark val="out"/>
        <c:minorTickMark val="none"/>
        <c:tickLblPos val="nextTo"/>
        <c:crossAx val="49297561"/>
        <c:crosses val="autoZero"/>
        <c:auto val="1"/>
        <c:lblOffset val="100"/>
        <c:tickLblSkip val="1"/>
        <c:noMultiLvlLbl val="0"/>
      </c:catAx>
      <c:valAx>
        <c:axId val="4929756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7847128"/>
        <c:crossesAt val="1"/>
        <c:crossBetween val="between"/>
        <c:dispUnits/>
      </c:valAx>
      <c:spPr>
        <a:noFill/>
        <a:ln>
          <a:noFill/>
        </a:ln>
      </c:spPr>
    </c:plotArea>
    <c:legend>
      <c:legendPos val="r"/>
      <c:layout>
        <c:manualLayout>
          <c:xMode val="edge"/>
          <c:yMode val="edge"/>
          <c:x val="0.2335"/>
          <c:y val="0.85475"/>
          <c:w val="0.71225"/>
          <c:h val="0.072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 hoặc bổ sung, sửa đổi</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23"/>
          <c:y val="0.332"/>
          <c:w val="0.50125"/>
          <c:h val="0.57775"/>
        </c:manualLayout>
      </c:layout>
      <c:pie3DChart>
        <c:varyColors val="1"/>
        <c:ser>
          <c:idx val="0"/>
          <c:order val="0"/>
          <c:tx>
            <c:strRef>
              <c:f>'TTHC 9'!$L$71:$L$72</c:f>
              <c:strCache>
                <c:ptCount val="1"/>
                <c:pt idx="0">
                  <c:v>-211.8% 311.8%</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9'!$L$71:$L$72</c:f>
              <c:numCache/>
            </c:numRef>
          </c:val>
        </c:ser>
      </c:pie3DChart>
      <c:spPr>
        <a:noFill/>
        <a:ln>
          <a:noFill/>
        </a:ln>
      </c:spPr>
    </c:plotArea>
    <c:legend>
      <c:legendPos val="r"/>
      <c:layout>
        <c:manualLayout>
          <c:xMode val="edge"/>
          <c:yMode val="edge"/>
          <c:x val="0.47675"/>
          <c:y val="0.19075"/>
          <c:w val="0.04675"/>
          <c:h val="0.062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2875"/>
          <c:y val="-0.0175"/>
        </c:manualLayout>
      </c:layout>
      <c:spPr>
        <a:noFill/>
        <a:ln w="3175">
          <a:noFill/>
        </a:ln>
      </c:spPr>
    </c:title>
    <c:plotArea>
      <c:layout>
        <c:manualLayout>
          <c:xMode val="edge"/>
          <c:yMode val="edge"/>
          <c:x val="0.14225"/>
          <c:y val="0.1515"/>
          <c:w val="0.7955"/>
          <c:h val="0.6722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8'!$K$27</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8'!$K$49</c:f>
              <c:numCache/>
            </c:numRef>
          </c:val>
        </c:ser>
        <c:axId val="36749002"/>
        <c:axId val="62305563"/>
      </c:barChart>
      <c:catAx>
        <c:axId val="36749002"/>
        <c:scaling>
          <c:orientation val="minMax"/>
        </c:scaling>
        <c:axPos val="b"/>
        <c:delete val="1"/>
        <c:majorTickMark val="out"/>
        <c:minorTickMark val="none"/>
        <c:tickLblPos val="nextTo"/>
        <c:crossAx val="62305563"/>
        <c:crosses val="autoZero"/>
        <c:auto val="1"/>
        <c:lblOffset val="100"/>
        <c:tickLblSkip val="1"/>
        <c:noMultiLvlLbl val="0"/>
      </c:catAx>
      <c:valAx>
        <c:axId val="6230556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6749002"/>
        <c:crossesAt val="1"/>
        <c:crossBetween val="between"/>
        <c:dispUnits/>
      </c:valAx>
      <c:spPr>
        <a:noFill/>
        <a:ln>
          <a:noFill/>
        </a:ln>
      </c:spPr>
    </c:plotArea>
    <c:legend>
      <c:legendPos val="r"/>
      <c:layout>
        <c:manualLayout>
          <c:xMode val="edge"/>
          <c:yMode val="edge"/>
          <c:x val="0.23325"/>
          <c:y val="0.85425"/>
          <c:w val="0.7135"/>
          <c:h val="0.0702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23025"/>
          <c:y val="0.33175"/>
          <c:w val="0.50075"/>
          <c:h val="0.57825"/>
        </c:manualLayout>
      </c:layout>
      <c:pie3DChart>
        <c:varyColors val="1"/>
        <c:ser>
          <c:idx val="0"/>
          <c:order val="0"/>
          <c:tx>
            <c:strRef>
              <c:f>'TTHC 8'!$L$76:$L$77</c:f>
              <c:strCache>
                <c:ptCount val="1"/>
                <c:pt idx="0">
                  <c:v>-181.6% 281.6%</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8'!$L$76:$L$77</c:f>
              <c:numCache/>
            </c:numRef>
          </c:val>
        </c:ser>
      </c:pie3DChart>
      <c:spPr>
        <a:noFill/>
        <a:ln>
          <a:noFill/>
        </a:ln>
      </c:spPr>
    </c:plotArea>
    <c:legend>
      <c:legendPos val="r"/>
      <c:layout>
        <c:manualLayout>
          <c:xMode val="edge"/>
          <c:yMode val="edge"/>
          <c:x val="0.47775"/>
          <c:y val="0.1905"/>
          <c:w val="0.04575"/>
          <c:h val="0.0602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215"/>
          <c:y val="-0.01975"/>
        </c:manualLayout>
      </c:layout>
      <c:spPr>
        <a:noFill/>
        <a:ln w="3175">
          <a:noFill/>
        </a:ln>
      </c:spPr>
    </c:title>
    <c:plotArea>
      <c:layout>
        <c:manualLayout>
          <c:xMode val="edge"/>
          <c:yMode val="edge"/>
          <c:x val="0.1565"/>
          <c:y val="0.15225"/>
          <c:w val="0.78125"/>
          <c:h val="0.669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7'!$K$26</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7'!$K$47</c:f>
              <c:numCache/>
            </c:numRef>
          </c:val>
        </c:ser>
        <c:axId val="23879156"/>
        <c:axId val="13585813"/>
      </c:barChart>
      <c:catAx>
        <c:axId val="23879156"/>
        <c:scaling>
          <c:orientation val="minMax"/>
        </c:scaling>
        <c:axPos val="b"/>
        <c:delete val="1"/>
        <c:majorTickMark val="out"/>
        <c:minorTickMark val="none"/>
        <c:tickLblPos val="nextTo"/>
        <c:crossAx val="13585813"/>
        <c:crosses val="autoZero"/>
        <c:auto val="1"/>
        <c:lblOffset val="100"/>
        <c:tickLblSkip val="1"/>
        <c:noMultiLvlLbl val="0"/>
      </c:catAx>
      <c:valAx>
        <c:axId val="1358581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3879156"/>
        <c:crossesAt val="1"/>
        <c:crossBetween val="between"/>
        <c:dispUnits/>
      </c:valAx>
      <c:spPr>
        <a:noFill/>
        <a:ln>
          <a:noFill/>
        </a:ln>
      </c:spPr>
    </c:plotArea>
    <c:legend>
      <c:legendPos val="r"/>
      <c:layout>
        <c:manualLayout>
          <c:xMode val="edge"/>
          <c:yMode val="edge"/>
          <c:x val="0.23375"/>
          <c:y val="0.854"/>
          <c:w val="0.71375"/>
          <c:h val="0.0702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23075"/>
          <c:y val="0.3315"/>
          <c:w val="0.501"/>
          <c:h val="0.57875"/>
        </c:manualLayout>
      </c:layout>
      <c:pie3DChart>
        <c:varyColors val="1"/>
        <c:ser>
          <c:idx val="0"/>
          <c:order val="0"/>
          <c:tx>
            <c:strRef>
              <c:f>'TTHC 7'!$L$73:$L$74</c:f>
              <c:strCache>
                <c:ptCount val="1"/>
                <c:pt idx="0">
                  <c:v>96.5% 3.5%</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7'!$L$73:$L$74</c:f>
              <c:numCache/>
            </c:numRef>
          </c:val>
        </c:ser>
      </c:pie3DChart>
      <c:spPr>
        <a:noFill/>
        <a:ln>
          <a:noFill/>
        </a:ln>
      </c:spPr>
    </c:plotArea>
    <c:legend>
      <c:legendPos val="r"/>
      <c:layout>
        <c:manualLayout>
          <c:xMode val="edge"/>
          <c:yMode val="edge"/>
          <c:x val="0.47775"/>
          <c:y val="0.19025"/>
          <c:w val="0.047"/>
          <c:h val="0.0612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3175"/>
          <c:y val="-0.0195"/>
        </c:manualLayout>
      </c:layout>
      <c:spPr>
        <a:noFill/>
        <a:ln w="3175">
          <a:noFill/>
        </a:ln>
      </c:spPr>
    </c:title>
    <c:plotArea>
      <c:layout>
        <c:manualLayout>
          <c:xMode val="edge"/>
          <c:yMode val="edge"/>
          <c:x val="0.142"/>
          <c:y val="0.151"/>
          <c:w val="0.79575"/>
          <c:h val="0.6712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6'!$K$27</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6'!$K$49</c:f>
              <c:numCache/>
            </c:numRef>
          </c:val>
        </c:ser>
        <c:axId val="55163454"/>
        <c:axId val="26709039"/>
      </c:barChart>
      <c:catAx>
        <c:axId val="55163454"/>
        <c:scaling>
          <c:orientation val="minMax"/>
        </c:scaling>
        <c:axPos val="b"/>
        <c:delete val="1"/>
        <c:majorTickMark val="out"/>
        <c:minorTickMark val="none"/>
        <c:tickLblPos val="nextTo"/>
        <c:crossAx val="26709039"/>
        <c:crosses val="autoZero"/>
        <c:auto val="1"/>
        <c:lblOffset val="100"/>
        <c:tickLblSkip val="1"/>
        <c:noMultiLvlLbl val="0"/>
      </c:catAx>
      <c:valAx>
        <c:axId val="2670903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5163454"/>
        <c:crossesAt val="1"/>
        <c:crossBetween val="between"/>
        <c:dispUnits/>
      </c:valAx>
      <c:spPr>
        <a:noFill/>
        <a:ln>
          <a:noFill/>
        </a:ln>
      </c:spPr>
    </c:plotArea>
    <c:legend>
      <c:legendPos val="r"/>
      <c:layout>
        <c:manualLayout>
          <c:xMode val="edge"/>
          <c:yMode val="edge"/>
          <c:x val="0.23275"/>
          <c:y val="0.85475"/>
          <c:w val="0.712"/>
          <c:h val="0.075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25"/>
          <c:y val="-0.01225"/>
        </c:manualLayout>
      </c:layout>
      <c:spPr>
        <a:noFill/>
        <a:ln w="3175">
          <a:noFill/>
        </a:ln>
      </c:spPr>
    </c:title>
    <c:view3D>
      <c:rotX val="15"/>
      <c:hPercent val="100"/>
      <c:rotY val="0"/>
      <c:depthPercent val="100"/>
      <c:rAngAx val="1"/>
    </c:view3D>
    <c:plotArea>
      <c:layout>
        <c:manualLayout>
          <c:xMode val="edge"/>
          <c:yMode val="edge"/>
          <c:x val="0.23025"/>
          <c:y val="0.33175"/>
          <c:w val="0.50075"/>
          <c:h val="0.578"/>
        </c:manualLayout>
      </c:layout>
      <c:pie3DChart>
        <c:varyColors val="1"/>
        <c:ser>
          <c:idx val="0"/>
          <c:order val="0"/>
          <c:tx>
            <c:strRef>
              <c:f>'TTHC 6'!$L$73:$L$74</c:f>
              <c:strCache>
                <c:ptCount val="1"/>
                <c:pt idx="0">
                  <c:v>89.0% 11.0%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6'!$L$73:$L$74</c:f>
              <c:numCache/>
            </c:numRef>
          </c:val>
        </c:ser>
      </c:pie3DChart>
      <c:spPr>
        <a:noFill/>
        <a:ln>
          <a:noFill/>
        </a:ln>
      </c:spPr>
    </c:plotArea>
    <c:legend>
      <c:legendPos val="r"/>
      <c:layout>
        <c:manualLayout>
          <c:xMode val="edge"/>
          <c:yMode val="edge"/>
          <c:x val="0.47675"/>
          <c:y val="0.19075"/>
          <c:w val="0.048"/>
          <c:h val="0.061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3175"/>
          <c:y val="-0.0225"/>
        </c:manualLayout>
      </c:layout>
      <c:spPr>
        <a:noFill/>
        <a:ln w="3175">
          <a:noFill/>
        </a:ln>
      </c:spPr>
    </c:title>
    <c:plotArea>
      <c:layout>
        <c:manualLayout>
          <c:xMode val="edge"/>
          <c:yMode val="edge"/>
          <c:x val="0.13325"/>
          <c:y val="0.15225"/>
          <c:w val="0.8045"/>
          <c:h val="0.669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5'!$K$26</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5'!$K$47</c:f>
              <c:numCache/>
            </c:numRef>
          </c:val>
        </c:ser>
        <c:axId val="39054760"/>
        <c:axId val="15948521"/>
      </c:barChart>
      <c:catAx>
        <c:axId val="39054760"/>
        <c:scaling>
          <c:orientation val="minMax"/>
        </c:scaling>
        <c:axPos val="b"/>
        <c:delete val="1"/>
        <c:majorTickMark val="out"/>
        <c:minorTickMark val="none"/>
        <c:tickLblPos val="nextTo"/>
        <c:crossAx val="15948521"/>
        <c:crosses val="autoZero"/>
        <c:auto val="1"/>
        <c:lblOffset val="100"/>
        <c:tickLblSkip val="1"/>
        <c:noMultiLvlLbl val="0"/>
      </c:catAx>
      <c:valAx>
        <c:axId val="1594852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9054760"/>
        <c:crossesAt val="1"/>
        <c:crossBetween val="between"/>
        <c:dispUnits/>
      </c:valAx>
      <c:spPr>
        <a:noFill/>
        <a:ln>
          <a:noFill/>
        </a:ln>
      </c:spPr>
    </c:plotArea>
    <c:legend>
      <c:legendPos val="r"/>
      <c:layout>
        <c:manualLayout>
          <c:xMode val="edge"/>
          <c:yMode val="edge"/>
          <c:x val="0.233"/>
          <c:y val="0.85575"/>
          <c:w val="0.713"/>
          <c:h val="0.0737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5"/>
          <c:y val="-0.01175"/>
        </c:manualLayout>
      </c:layout>
      <c:spPr>
        <a:noFill/>
        <a:ln w="3175">
          <a:noFill/>
        </a:ln>
      </c:spPr>
    </c:title>
    <c:view3D>
      <c:rotX val="15"/>
      <c:hPercent val="100"/>
      <c:rotY val="0"/>
      <c:depthPercent val="100"/>
      <c:rAngAx val="1"/>
    </c:view3D>
    <c:plotArea>
      <c:layout>
        <c:manualLayout>
          <c:xMode val="edge"/>
          <c:yMode val="edge"/>
          <c:x val="0.23025"/>
          <c:y val="0.33225"/>
          <c:w val="0.50075"/>
          <c:h val="0.577"/>
        </c:manualLayout>
      </c:layout>
      <c:pie3DChart>
        <c:varyColors val="1"/>
        <c:ser>
          <c:idx val="0"/>
          <c:order val="0"/>
          <c:tx>
            <c:strRef>
              <c:f>'TTHC 5'!$L$71:$L$72</c:f>
              <c:strCache>
                <c:ptCount val="1"/>
                <c:pt idx="0">
                  <c:v>0.0% 100.0%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5'!$L$71:$L$72</c:f>
              <c:numCache/>
            </c:numRef>
          </c:val>
        </c:ser>
      </c:pie3DChart>
      <c:spPr>
        <a:noFill/>
        <a:ln>
          <a:noFill/>
        </a:ln>
      </c:spPr>
    </c:plotArea>
    <c:legend>
      <c:legendPos val="r"/>
      <c:layout>
        <c:manualLayout>
          <c:xMode val="edge"/>
          <c:yMode val="edge"/>
          <c:x val="0.47725"/>
          <c:y val="0.19125"/>
          <c:w val="0.0455"/>
          <c:h val="0.0617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2425"/>
          <c:y val="-0.019"/>
        </c:manualLayout>
      </c:layout>
      <c:spPr>
        <a:noFill/>
        <a:ln w="3175">
          <a:noFill/>
        </a:ln>
      </c:spPr>
    </c:title>
    <c:plotArea>
      <c:layout>
        <c:manualLayout>
          <c:xMode val="edge"/>
          <c:yMode val="edge"/>
          <c:x val="0.13525"/>
          <c:y val="0.15"/>
          <c:w val="0.8025"/>
          <c:h val="0.671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4'!$K$25</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4'!$K$45</c:f>
              <c:numCache/>
            </c:numRef>
          </c:val>
        </c:ser>
        <c:axId val="9318962"/>
        <c:axId val="16761795"/>
      </c:barChart>
      <c:catAx>
        <c:axId val="9318962"/>
        <c:scaling>
          <c:orientation val="minMax"/>
        </c:scaling>
        <c:axPos val="b"/>
        <c:delete val="1"/>
        <c:majorTickMark val="out"/>
        <c:minorTickMark val="none"/>
        <c:tickLblPos val="nextTo"/>
        <c:crossAx val="16761795"/>
        <c:crosses val="autoZero"/>
        <c:auto val="1"/>
        <c:lblOffset val="100"/>
        <c:tickLblSkip val="1"/>
        <c:noMultiLvlLbl val="0"/>
      </c:catAx>
      <c:valAx>
        <c:axId val="1676179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9318962"/>
        <c:crossesAt val="1"/>
        <c:crossBetween val="between"/>
        <c:dispUnits/>
      </c:valAx>
      <c:spPr>
        <a:noFill/>
        <a:ln>
          <a:noFill/>
        </a:ln>
      </c:spPr>
    </c:plotArea>
    <c:legend>
      <c:legendPos val="r"/>
      <c:layout>
        <c:manualLayout>
          <c:xMode val="edge"/>
          <c:yMode val="edge"/>
          <c:x val="0.2335"/>
          <c:y val="0.854"/>
          <c:w val="0.7125"/>
          <c:h val="0.073"/>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5"/>
          <c:y val="-0.01325"/>
        </c:manualLayout>
      </c:layout>
      <c:spPr>
        <a:noFill/>
        <a:ln w="3175">
          <a:noFill/>
        </a:ln>
      </c:spPr>
    </c:title>
    <c:view3D>
      <c:rotX val="15"/>
      <c:hPercent val="100"/>
      <c:rotY val="0"/>
      <c:depthPercent val="100"/>
      <c:rAngAx val="1"/>
    </c:view3D>
    <c:plotArea>
      <c:layout>
        <c:manualLayout>
          <c:xMode val="edge"/>
          <c:yMode val="edge"/>
          <c:x val="0.23"/>
          <c:y val="0.37425"/>
          <c:w val="0.4645"/>
          <c:h val="0.534"/>
        </c:manualLayout>
      </c:layout>
      <c:pie3DChart>
        <c:varyColors val="1"/>
        <c:ser>
          <c:idx val="0"/>
          <c:order val="0"/>
          <c:tx>
            <c:strRef>
              <c:f>'TTHC 3'!$L$65:$L$66</c:f>
              <c:strCache>
                <c:ptCount val="1"/>
                <c:pt idx="0">
                  <c:v>100.0% 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3'!$L$65:$L$66</c:f>
              <c:numCache/>
            </c:numRef>
          </c:val>
        </c:ser>
      </c:pie3DChart>
      <c:spPr>
        <a:noFill/>
        <a:ln>
          <a:noFill/>
        </a:ln>
      </c:spPr>
    </c:plotArea>
    <c:legend>
      <c:legendPos val="r"/>
      <c:layout>
        <c:manualLayout>
          <c:xMode val="edge"/>
          <c:yMode val="edge"/>
          <c:x val="0.4765"/>
          <c:y val="0.192"/>
          <c:w val="0.0455"/>
          <c:h val="0.060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5"/>
          <c:y val="-0.0115"/>
        </c:manualLayout>
      </c:layout>
      <c:spPr>
        <a:noFill/>
        <a:ln w="3175">
          <a:noFill/>
        </a:ln>
      </c:spPr>
    </c:title>
    <c:view3D>
      <c:rotX val="15"/>
      <c:hPercent val="100"/>
      <c:rotY val="0"/>
      <c:depthPercent val="100"/>
      <c:rAngAx val="1"/>
    </c:view3D>
    <c:plotArea>
      <c:layout>
        <c:manualLayout>
          <c:xMode val="edge"/>
          <c:yMode val="edge"/>
          <c:x val="0.22975"/>
          <c:y val="0.33225"/>
          <c:w val="0.502"/>
          <c:h val="0.57675"/>
        </c:manualLayout>
      </c:layout>
      <c:pie3DChart>
        <c:varyColors val="1"/>
        <c:ser>
          <c:idx val="0"/>
          <c:order val="0"/>
          <c:tx>
            <c:strRef>
              <c:f>'TTHC 4'!$L$70:$L$71</c:f>
              <c:strCache>
                <c:ptCount val="1"/>
                <c:pt idx="0">
                  <c:v>0.0% 100.0%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4'!$L$70:$L$71</c:f>
              <c:numCache/>
            </c:numRef>
          </c:val>
        </c:ser>
      </c:pie3DChart>
      <c:spPr>
        <a:noFill/>
        <a:ln>
          <a:noFill/>
        </a:ln>
      </c:spPr>
    </c:plotArea>
    <c:legend>
      <c:legendPos val="r"/>
      <c:layout>
        <c:manualLayout>
          <c:xMode val="edge"/>
          <c:yMode val="edge"/>
          <c:x val="0.477"/>
          <c:y val="0.19125"/>
          <c:w val="0.0475"/>
          <c:h val="0.0607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1725"/>
          <c:y val="-0.0165"/>
        </c:manualLayout>
      </c:layout>
      <c:spPr>
        <a:noFill/>
        <a:ln w="3175">
          <a:noFill/>
        </a:ln>
      </c:spPr>
    </c:title>
    <c:plotArea>
      <c:layout>
        <c:manualLayout>
          <c:xMode val="edge"/>
          <c:yMode val="edge"/>
          <c:x val="0.136"/>
          <c:y val="0.14775"/>
          <c:w val="0.79225"/>
          <c:h val="0.447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1'!$K$27</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1'!$K$49</c:f>
              <c:numCache/>
            </c:numRef>
          </c:val>
        </c:ser>
        <c:axId val="16638428"/>
        <c:axId val="15528125"/>
      </c:barChart>
      <c:catAx>
        <c:axId val="16638428"/>
        <c:scaling>
          <c:orientation val="minMax"/>
        </c:scaling>
        <c:axPos val="b"/>
        <c:delete val="1"/>
        <c:majorTickMark val="out"/>
        <c:minorTickMark val="none"/>
        <c:tickLblPos val="nextTo"/>
        <c:crossAx val="15528125"/>
        <c:crosses val="autoZero"/>
        <c:auto val="1"/>
        <c:lblOffset val="100"/>
        <c:tickLblSkip val="1"/>
        <c:noMultiLvlLbl val="0"/>
      </c:catAx>
      <c:valAx>
        <c:axId val="1552812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6638428"/>
        <c:crossesAt val="1"/>
        <c:crossBetween val="between"/>
        <c:dispUnits/>
      </c:valAx>
      <c:spPr>
        <a:noFill/>
        <a:ln>
          <a:noFill/>
        </a:ln>
      </c:spPr>
    </c:plotArea>
    <c:legend>
      <c:legendPos val="r"/>
      <c:layout>
        <c:manualLayout>
          <c:xMode val="edge"/>
          <c:yMode val="edge"/>
          <c:x val="0.23375"/>
          <c:y val="0.85225"/>
          <c:w val="0.71175"/>
          <c:h val="0.0717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 hoặc dự kiến sửa đổi bổ sung</a:t>
            </a:r>
          </a:p>
        </c:rich>
      </c:tx>
      <c:layout>
        <c:manualLayout>
          <c:xMode val="factor"/>
          <c:yMode val="factor"/>
          <c:x val="-0.00125"/>
          <c:y val="-0.01025"/>
        </c:manualLayout>
      </c:layout>
      <c:spPr>
        <a:noFill/>
        <a:ln w="3175">
          <a:noFill/>
        </a:ln>
      </c:spPr>
    </c:title>
    <c:view3D>
      <c:rotX val="15"/>
      <c:hPercent val="100"/>
      <c:rotY val="0"/>
      <c:depthPercent val="100"/>
      <c:rAngAx val="1"/>
    </c:view3D>
    <c:plotArea>
      <c:layout>
        <c:manualLayout>
          <c:xMode val="edge"/>
          <c:yMode val="edge"/>
          <c:x val="0.2305"/>
          <c:y val="0.331"/>
          <c:w val="0.50125"/>
          <c:h val="0.57975"/>
        </c:manualLayout>
      </c:layout>
      <c:pie3DChart>
        <c:varyColors val="1"/>
        <c:ser>
          <c:idx val="0"/>
          <c:order val="0"/>
          <c:tx>
            <c:strRef>
              <c:f>'TTHC 1'!$L$79:$L$80</c:f>
              <c:strCache>
                <c:ptCount val="1"/>
                <c:pt idx="0">
                  <c:v>-89.7% 189.7%</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1'!$L$79:$L$80</c:f>
              <c:numCache/>
            </c:numRef>
          </c:val>
        </c:ser>
      </c:pie3DChart>
      <c:spPr>
        <a:noFill/>
        <a:ln>
          <a:noFill/>
        </a:ln>
      </c:spPr>
    </c:plotArea>
    <c:legend>
      <c:legendPos val="r"/>
      <c:layout>
        <c:manualLayout>
          <c:xMode val="edge"/>
          <c:yMode val="edge"/>
          <c:x val="0.477"/>
          <c:y val="0.18975"/>
          <c:w val="0.04725"/>
          <c:h val="0.065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1875"/>
          <c:y val="-0.0235"/>
        </c:manualLayout>
      </c:layout>
      <c:spPr>
        <a:noFill/>
        <a:ln w="3175">
          <a:noFill/>
        </a:ln>
      </c:spPr>
    </c:title>
    <c:plotArea>
      <c:layout>
        <c:manualLayout>
          <c:xMode val="edge"/>
          <c:yMode val="edge"/>
          <c:x val="0.134"/>
          <c:y val="0.12425"/>
          <c:w val="0.78925"/>
          <c:h val="0.554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2'!$K$28</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2'!$K$51</c:f>
              <c:numCache/>
            </c:numRef>
          </c:val>
        </c:ser>
        <c:axId val="5535398"/>
        <c:axId val="49818583"/>
      </c:barChart>
      <c:catAx>
        <c:axId val="5535398"/>
        <c:scaling>
          <c:orientation val="minMax"/>
        </c:scaling>
        <c:axPos val="b"/>
        <c:delete val="1"/>
        <c:majorTickMark val="out"/>
        <c:minorTickMark val="none"/>
        <c:tickLblPos val="nextTo"/>
        <c:crossAx val="49818583"/>
        <c:crosses val="autoZero"/>
        <c:auto val="1"/>
        <c:lblOffset val="100"/>
        <c:tickLblSkip val="1"/>
        <c:noMultiLvlLbl val="0"/>
      </c:catAx>
      <c:valAx>
        <c:axId val="4981858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535398"/>
        <c:crossesAt val="1"/>
        <c:crossBetween val="between"/>
        <c:dispUnits/>
      </c:valAx>
      <c:spPr>
        <a:noFill/>
        <a:ln>
          <a:noFill/>
        </a:ln>
      </c:spPr>
    </c:plotArea>
    <c:legend>
      <c:legendPos val="r"/>
      <c:layout>
        <c:manualLayout>
          <c:xMode val="edge"/>
          <c:yMode val="edge"/>
          <c:x val="0.233"/>
          <c:y val="0.85525"/>
          <c:w val="0.7125"/>
          <c:h val="0.0707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5"/>
          <c:y val="-0.01225"/>
        </c:manualLayout>
      </c:layout>
      <c:spPr>
        <a:noFill/>
        <a:ln w="3175">
          <a:noFill/>
        </a:ln>
      </c:spPr>
    </c:title>
    <c:view3D>
      <c:rotX val="15"/>
      <c:hPercent val="100"/>
      <c:rotY val="0"/>
      <c:depthPercent val="100"/>
      <c:rAngAx val="1"/>
    </c:view3D>
    <c:plotArea>
      <c:layout>
        <c:manualLayout>
          <c:xMode val="edge"/>
          <c:yMode val="edge"/>
          <c:x val="0.23"/>
          <c:y val="0.33175"/>
          <c:w val="0.50125"/>
          <c:h val="0.57775"/>
        </c:manualLayout>
      </c:layout>
      <c:pie3DChart>
        <c:varyColors val="1"/>
        <c:ser>
          <c:idx val="0"/>
          <c:order val="0"/>
          <c:tx>
            <c:strRef>
              <c:f>'TTHC 2'!$L$81:$L$82</c:f>
              <c:strCache>
                <c:ptCount val="1"/>
                <c:pt idx="0">
                  <c:v>-66.3% 166.3%</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2'!$L$81:$L$82</c:f>
              <c:numCache/>
            </c:numRef>
          </c:val>
        </c:ser>
      </c:pie3DChart>
      <c:spPr>
        <a:noFill/>
        <a:ln>
          <a:noFill/>
        </a:ln>
      </c:spPr>
    </c:plotArea>
    <c:legend>
      <c:legendPos val="r"/>
      <c:layout>
        <c:manualLayout>
          <c:xMode val="edge"/>
          <c:yMode val="edge"/>
          <c:x val="0.4785"/>
          <c:y val="0.1915"/>
          <c:w val="0.04775"/>
          <c:h val="0.0607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2725"/>
          <c:y val="-0.02225"/>
        </c:manualLayout>
      </c:layout>
      <c:spPr>
        <a:noFill/>
        <a:ln w="3175">
          <a:noFill/>
        </a:ln>
      </c:spPr>
    </c:title>
    <c:plotArea>
      <c:layout>
        <c:manualLayout>
          <c:xMode val="edge"/>
          <c:yMode val="edge"/>
          <c:x val="0.1225"/>
          <c:y val="0.15025"/>
          <c:w val="0.816"/>
          <c:h val="0.673"/>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10'!$K$30</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10'!$K$55</c:f>
              <c:numCache/>
            </c:numRef>
          </c:val>
        </c:ser>
        <c:axId val="45714064"/>
        <c:axId val="8773393"/>
      </c:barChart>
      <c:catAx>
        <c:axId val="45714064"/>
        <c:scaling>
          <c:orientation val="minMax"/>
        </c:scaling>
        <c:axPos val="b"/>
        <c:delete val="1"/>
        <c:majorTickMark val="out"/>
        <c:minorTickMark val="none"/>
        <c:tickLblPos val="nextTo"/>
        <c:crossAx val="8773393"/>
        <c:crosses val="autoZero"/>
        <c:auto val="1"/>
        <c:lblOffset val="100"/>
        <c:tickLblSkip val="1"/>
        <c:noMultiLvlLbl val="0"/>
      </c:catAx>
      <c:valAx>
        <c:axId val="877339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5714064"/>
        <c:crossesAt val="1"/>
        <c:crossBetween val="between"/>
        <c:dispUnits/>
      </c:valAx>
      <c:spPr>
        <a:noFill/>
        <a:ln>
          <a:noFill/>
        </a:ln>
      </c:spPr>
    </c:plotArea>
    <c:legend>
      <c:legendPos val="r"/>
      <c:layout>
        <c:manualLayout>
          <c:xMode val="edge"/>
          <c:yMode val="edge"/>
          <c:x val="0.234"/>
          <c:y val="0.85975"/>
          <c:w val="0.713"/>
          <c:h val="0.0732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5"/>
          <c:y val="-0.012"/>
        </c:manualLayout>
      </c:layout>
      <c:spPr>
        <a:noFill/>
        <a:ln w="3175">
          <a:noFill/>
        </a:ln>
      </c:spPr>
    </c:title>
    <c:view3D>
      <c:rotX val="15"/>
      <c:hPercent val="100"/>
      <c:rotY val="0"/>
      <c:depthPercent val="100"/>
      <c:rAngAx val="1"/>
    </c:view3D>
    <c:plotArea>
      <c:layout>
        <c:manualLayout>
          <c:xMode val="edge"/>
          <c:yMode val="edge"/>
          <c:x val="0.23025"/>
          <c:y val="0.332"/>
          <c:w val="0.50075"/>
          <c:h val="0.57725"/>
        </c:manualLayout>
      </c:layout>
      <c:pie3DChart>
        <c:varyColors val="1"/>
        <c:ser>
          <c:idx val="0"/>
          <c:order val="0"/>
          <c:tx>
            <c:strRef>
              <c:f>'TTHC 10'!$L$78:$L$79</c:f>
              <c:strCache>
                <c:ptCount val="1"/>
                <c:pt idx="0">
                  <c:v>0.0% 100.0%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10'!$L$78:$L$79</c:f>
              <c:numCache/>
            </c:numRef>
          </c:val>
        </c:ser>
      </c:pie3DChart>
      <c:spPr>
        <a:noFill/>
        <a:ln>
          <a:noFill/>
        </a:ln>
      </c:spPr>
    </c:plotArea>
    <c:legend>
      <c:legendPos val="r"/>
      <c:layout>
        <c:manualLayout>
          <c:xMode val="edge"/>
          <c:yMode val="edge"/>
          <c:x val="0.47775"/>
          <c:y val="0.1915"/>
          <c:w val="0.046"/>
          <c:h val="0.06"/>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26"/>
          <c:y val="-0.019"/>
        </c:manualLayout>
      </c:layout>
      <c:spPr>
        <a:noFill/>
        <a:ln w="3175">
          <a:noFill/>
        </a:ln>
      </c:spPr>
    </c:title>
    <c:plotArea>
      <c:layout>
        <c:manualLayout>
          <c:xMode val="edge"/>
          <c:yMode val="edge"/>
          <c:x val="0.097"/>
          <c:y val="0.14775"/>
          <c:w val="0.841"/>
          <c:h val="0.6752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12'!$K$26</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12'!$K$47</c:f>
              <c:numCache/>
            </c:numRef>
          </c:val>
        </c:ser>
        <c:axId val="41024866"/>
        <c:axId val="33679475"/>
      </c:barChart>
      <c:catAx>
        <c:axId val="41024866"/>
        <c:scaling>
          <c:orientation val="minMax"/>
        </c:scaling>
        <c:axPos val="b"/>
        <c:delete val="1"/>
        <c:majorTickMark val="out"/>
        <c:minorTickMark val="none"/>
        <c:tickLblPos val="nextTo"/>
        <c:crossAx val="33679475"/>
        <c:crosses val="autoZero"/>
        <c:auto val="1"/>
        <c:lblOffset val="100"/>
        <c:tickLblSkip val="1"/>
        <c:noMultiLvlLbl val="0"/>
      </c:catAx>
      <c:valAx>
        <c:axId val="3367947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1024866"/>
        <c:crossesAt val="1"/>
        <c:crossBetween val="between"/>
        <c:dispUnits/>
      </c:valAx>
      <c:spPr>
        <a:noFill/>
        <a:ln>
          <a:noFill/>
        </a:ln>
      </c:spPr>
    </c:plotArea>
    <c:legend>
      <c:legendPos val="r"/>
      <c:layout>
        <c:manualLayout>
          <c:xMode val="edge"/>
          <c:yMode val="edge"/>
          <c:x val="0.23225"/>
          <c:y val="0.855"/>
          <c:w val="0.71275"/>
          <c:h val="0.072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2305"/>
          <c:y val="0.33175"/>
          <c:w val="0.501"/>
          <c:h val="0.578"/>
        </c:manualLayout>
      </c:layout>
      <c:pie3DChart>
        <c:varyColors val="1"/>
        <c:ser>
          <c:idx val="0"/>
          <c:order val="0"/>
          <c:tx>
            <c:strRef>
              <c:f>'TTHC 12'!$L$71:$L$72</c:f>
              <c:strCache>
                <c:ptCount val="1"/>
                <c:pt idx="0">
                  <c:v>41.8% 58.2%</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12'!$L$71:$L$72</c:f>
              <c:numCache/>
            </c:numRef>
          </c:val>
        </c:ser>
      </c:pie3DChart>
      <c:spPr>
        <a:noFill/>
        <a:ln>
          <a:noFill/>
        </a:ln>
      </c:spPr>
    </c:plotArea>
    <c:legend>
      <c:legendPos val="r"/>
      <c:layout>
        <c:manualLayout>
          <c:xMode val="edge"/>
          <c:yMode val="edge"/>
          <c:x val="0.4775"/>
          <c:y val="0.19375"/>
          <c:w val="0.04625"/>
          <c:h val="0.062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2575"/>
          <c:y val="-0.01875"/>
        </c:manualLayout>
      </c:layout>
      <c:spPr>
        <a:noFill/>
        <a:ln w="3175">
          <a:noFill/>
        </a:ln>
      </c:spPr>
    </c:title>
    <c:plotArea>
      <c:layout>
        <c:manualLayout>
          <c:xMode val="edge"/>
          <c:yMode val="edge"/>
          <c:x val="0.143"/>
          <c:y val="0.151"/>
          <c:w val="0.7955"/>
          <c:h val="0.673"/>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11'!$K$26</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11'!$K$47</c:f>
              <c:numCache/>
            </c:numRef>
          </c:val>
        </c:ser>
        <c:axId val="34679820"/>
        <c:axId val="43682925"/>
      </c:barChart>
      <c:catAx>
        <c:axId val="34679820"/>
        <c:scaling>
          <c:orientation val="minMax"/>
        </c:scaling>
        <c:axPos val="b"/>
        <c:delete val="1"/>
        <c:majorTickMark val="out"/>
        <c:minorTickMark val="none"/>
        <c:tickLblPos val="nextTo"/>
        <c:crossAx val="43682925"/>
        <c:crosses val="autoZero"/>
        <c:auto val="1"/>
        <c:lblOffset val="100"/>
        <c:tickLblSkip val="1"/>
        <c:noMultiLvlLbl val="0"/>
      </c:catAx>
      <c:valAx>
        <c:axId val="4368292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4679820"/>
        <c:crossesAt val="1"/>
        <c:crossBetween val="between"/>
        <c:dispUnits/>
      </c:valAx>
      <c:spPr>
        <a:noFill/>
        <a:ln>
          <a:noFill/>
        </a:ln>
      </c:spPr>
    </c:plotArea>
    <c:legend>
      <c:legendPos val="r"/>
      <c:layout>
        <c:manualLayout>
          <c:xMode val="edge"/>
          <c:yMode val="edge"/>
          <c:x val="0.2335"/>
          <c:y val="0.85825"/>
          <c:w val="0.715"/>
          <c:h val="0.0722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5"/>
          <c:y val="-0.01"/>
        </c:manualLayout>
      </c:layout>
      <c:spPr>
        <a:noFill/>
        <a:ln w="3175">
          <a:noFill/>
        </a:ln>
      </c:spPr>
    </c:title>
    <c:view3D>
      <c:rotX val="15"/>
      <c:hPercent val="100"/>
      <c:rotY val="0"/>
      <c:depthPercent val="100"/>
      <c:rAngAx val="1"/>
    </c:view3D>
    <c:plotArea>
      <c:layout>
        <c:manualLayout>
          <c:xMode val="edge"/>
          <c:yMode val="edge"/>
          <c:x val="0.23025"/>
          <c:y val="0.33125"/>
          <c:w val="0.50125"/>
          <c:h val="0.57925"/>
        </c:manualLayout>
      </c:layout>
      <c:pie3DChart>
        <c:varyColors val="1"/>
        <c:ser>
          <c:idx val="0"/>
          <c:order val="0"/>
          <c:tx>
            <c:strRef>
              <c:f>'TTHC 11'!$L$72:$L$73</c:f>
              <c:strCache>
                <c:ptCount val="1"/>
                <c:pt idx="0">
                  <c:v>0.0% 100.0%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11'!$L$72:$L$73</c:f>
              <c:numCache/>
            </c:numRef>
          </c:val>
        </c:ser>
      </c:pie3DChart>
      <c:spPr>
        <a:noFill/>
        <a:ln>
          <a:noFill/>
        </a:ln>
      </c:spPr>
    </c:plotArea>
    <c:legend>
      <c:legendPos val="r"/>
      <c:layout>
        <c:manualLayout>
          <c:xMode val="edge"/>
          <c:yMode val="edge"/>
          <c:x val="0.47775"/>
          <c:y val="0.19"/>
          <c:w val="0.04575"/>
          <c:h val="0.0632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4075"/>
          <c:y val="-0.02075"/>
        </c:manualLayout>
      </c:layout>
      <c:spPr>
        <a:noFill/>
        <a:ln w="3175">
          <a:noFill/>
        </a:ln>
      </c:spPr>
    </c:title>
    <c:plotArea>
      <c:layout>
        <c:manualLayout>
          <c:xMode val="edge"/>
          <c:yMode val="edge"/>
          <c:x val="0.1335"/>
          <c:y val="0.14825"/>
          <c:w val="0.80475"/>
          <c:h val="0.674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13'!$K$26</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13'!$K$49</c:f>
              <c:numCache/>
            </c:numRef>
          </c:val>
        </c:ser>
        <c:axId val="57602006"/>
        <c:axId val="48656007"/>
      </c:barChart>
      <c:catAx>
        <c:axId val="57602006"/>
        <c:scaling>
          <c:orientation val="minMax"/>
        </c:scaling>
        <c:axPos val="b"/>
        <c:delete val="1"/>
        <c:majorTickMark val="out"/>
        <c:minorTickMark val="none"/>
        <c:tickLblPos val="nextTo"/>
        <c:crossAx val="48656007"/>
        <c:crosses val="autoZero"/>
        <c:auto val="1"/>
        <c:lblOffset val="100"/>
        <c:tickLblSkip val="1"/>
        <c:noMultiLvlLbl val="0"/>
      </c:catAx>
      <c:valAx>
        <c:axId val="4865600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7602006"/>
        <c:crossesAt val="1"/>
        <c:crossBetween val="between"/>
        <c:dispUnits/>
      </c:valAx>
      <c:spPr>
        <a:noFill/>
        <a:ln>
          <a:noFill/>
        </a:ln>
      </c:spPr>
    </c:plotArea>
    <c:legend>
      <c:legendPos val="r"/>
      <c:layout>
        <c:manualLayout>
          <c:xMode val="edge"/>
          <c:yMode val="edge"/>
          <c:x val="0.2335"/>
          <c:y val="0.8555"/>
          <c:w val="0.713"/>
          <c:h val="0.0707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5"/>
          <c:y val="-0.01025"/>
        </c:manualLayout>
      </c:layout>
      <c:spPr>
        <a:noFill/>
        <a:ln w="3175">
          <a:noFill/>
        </a:ln>
      </c:spPr>
    </c:title>
    <c:view3D>
      <c:rotX val="15"/>
      <c:hPercent val="100"/>
      <c:rotY val="0"/>
      <c:depthPercent val="100"/>
      <c:rAngAx val="1"/>
    </c:view3D>
    <c:plotArea>
      <c:layout>
        <c:manualLayout>
          <c:xMode val="edge"/>
          <c:yMode val="edge"/>
          <c:x val="0.23025"/>
          <c:y val="0.33125"/>
          <c:w val="0.5015"/>
          <c:h val="0.5795"/>
        </c:manualLayout>
      </c:layout>
      <c:pie3DChart>
        <c:varyColors val="1"/>
        <c:ser>
          <c:idx val="0"/>
          <c:order val="0"/>
          <c:tx>
            <c:strRef>
              <c:f>'TTHC 13'!$L$73:$L$74</c:f>
              <c:strCache>
                <c:ptCount val="1"/>
                <c:pt idx="0">
                  <c:v>43.9% 56.1%</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'TTHC 13'!$L$73:$L$74</c:f>
              <c:numCache/>
            </c:numRef>
          </c:val>
        </c:ser>
      </c:pie3DChart>
      <c:spPr>
        <a:noFill/>
        <a:ln>
          <a:noFill/>
        </a:ln>
      </c:spPr>
    </c:plotArea>
    <c:legend>
      <c:legendPos val="r"/>
      <c:layout>
        <c:manualLayout>
          <c:xMode val="edge"/>
          <c:yMode val="edge"/>
          <c:x val="0.47775"/>
          <c:y val="0.18975"/>
          <c:w val="0.04575"/>
          <c:h val="0.0655"/>
        </c:manualLayout>
      </c:layout>
      <c:overlay val="0"/>
      <c:spPr>
        <a:noFill/>
        <a:ln w="3175">
          <a:noFill/>
        </a:ln>
      </c:spPr>
      <c:txPr>
        <a:bodyPr vert="horz" rot="0"/>
        <a:lstStyle/>
        <a:p>
          <a:pPr>
            <a:defRPr lang="en-US" cap="none" sz="57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34"/>
          <c:y val="-0.0235"/>
        </c:manualLayout>
      </c:layout>
      <c:spPr>
        <a:noFill/>
        <a:ln w="3175">
          <a:noFill/>
        </a:ln>
      </c:spPr>
    </c:title>
    <c:plotArea>
      <c:layout>
        <c:manualLayout>
          <c:xMode val="edge"/>
          <c:yMode val="edge"/>
          <c:x val="0.133"/>
          <c:y val="0.14775"/>
          <c:w val="0.8055"/>
          <c:h val="0.675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'TTHC 9'!$K$26</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'TTHC 9'!$K$47</c:f>
              <c:numCache/>
            </c:numRef>
          </c:val>
        </c:ser>
        <c:axId val="35250880"/>
        <c:axId val="48822465"/>
      </c:barChart>
      <c:catAx>
        <c:axId val="35250880"/>
        <c:scaling>
          <c:orientation val="minMax"/>
        </c:scaling>
        <c:axPos val="b"/>
        <c:delete val="1"/>
        <c:majorTickMark val="out"/>
        <c:minorTickMark val="none"/>
        <c:tickLblPos val="nextTo"/>
        <c:crossAx val="48822465"/>
        <c:crosses val="autoZero"/>
        <c:auto val="1"/>
        <c:lblOffset val="100"/>
        <c:tickLblSkip val="1"/>
        <c:noMultiLvlLbl val="0"/>
      </c:catAx>
      <c:valAx>
        <c:axId val="4882246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5250880"/>
        <c:crossesAt val="1"/>
        <c:crossBetween val="between"/>
        <c:dispUnits/>
      </c:valAx>
      <c:spPr>
        <a:noFill/>
        <a:ln>
          <a:noFill/>
        </a:ln>
      </c:spPr>
    </c:plotArea>
    <c:legend>
      <c:legendPos val="r"/>
      <c:layout>
        <c:manualLayout>
          <c:xMode val="edge"/>
          <c:yMode val="edge"/>
          <c:x val="0.2325"/>
          <c:y val="0.85575"/>
          <c:w val="0.7155"/>
          <c:h val="0.070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448050" y="838200"/>
          <a:ext cx="1885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81150" y="1200150"/>
          <a:ext cx="14668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552450</xdr:colOff>
      <xdr:row>51</xdr:row>
      <xdr:rowOff>9525</xdr:rowOff>
    </xdr:from>
    <xdr:to>
      <xdr:col>10</xdr:col>
      <xdr:colOff>361950</xdr:colOff>
      <xdr:row>55</xdr:row>
      <xdr:rowOff>590550</xdr:rowOff>
    </xdr:to>
    <xdr:graphicFrame>
      <xdr:nvGraphicFramePr>
        <xdr:cNvPr id="3" name="Chart 4"/>
        <xdr:cNvGraphicFramePr/>
      </xdr:nvGraphicFramePr>
      <xdr:xfrm>
        <a:off x="1009650" y="20640675"/>
        <a:ext cx="7105650" cy="3629025"/>
      </xdr:xfrm>
      <a:graphic>
        <a:graphicData uri="http://schemas.openxmlformats.org/drawingml/2006/chart">
          <c:chart xmlns:c="http://schemas.openxmlformats.org/drawingml/2006/chart" r:id="rId1"/>
        </a:graphicData>
      </a:graphic>
    </xdr:graphicFrame>
    <xdr:clientData/>
  </xdr:twoCellAnchor>
  <xdr:twoCellAnchor>
    <xdr:from>
      <xdr:col>1</xdr:col>
      <xdr:colOff>1257300</xdr:colOff>
      <xdr:row>56</xdr:row>
      <xdr:rowOff>504825</xdr:rowOff>
    </xdr:from>
    <xdr:to>
      <xdr:col>10</xdr:col>
      <xdr:colOff>523875</xdr:colOff>
      <xdr:row>60</xdr:row>
      <xdr:rowOff>742950</xdr:rowOff>
    </xdr:to>
    <xdr:graphicFrame>
      <xdr:nvGraphicFramePr>
        <xdr:cNvPr id="4" name="Chart 11"/>
        <xdr:cNvGraphicFramePr/>
      </xdr:nvGraphicFramePr>
      <xdr:xfrm>
        <a:off x="1714500" y="25050750"/>
        <a:ext cx="6562725" cy="37052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219450" y="1000125"/>
          <a:ext cx="1724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04950" y="1400175"/>
          <a:ext cx="12382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45</xdr:row>
      <xdr:rowOff>190500</xdr:rowOff>
    </xdr:from>
    <xdr:to>
      <xdr:col>10</xdr:col>
      <xdr:colOff>742950</xdr:colOff>
      <xdr:row>59</xdr:row>
      <xdr:rowOff>0</xdr:rowOff>
    </xdr:to>
    <xdr:graphicFrame>
      <xdr:nvGraphicFramePr>
        <xdr:cNvPr id="3" name="Chart 4"/>
        <xdr:cNvGraphicFramePr/>
      </xdr:nvGraphicFramePr>
      <xdr:xfrm>
        <a:off x="914400" y="20955000"/>
        <a:ext cx="7143750" cy="3609975"/>
      </xdr:xfrm>
      <a:graphic>
        <a:graphicData uri="http://schemas.openxmlformats.org/drawingml/2006/chart">
          <c:chart xmlns:c="http://schemas.openxmlformats.org/drawingml/2006/chart" r:id="rId1"/>
        </a:graphicData>
      </a:graphic>
    </xdr:graphicFrame>
    <xdr:clientData/>
  </xdr:twoCellAnchor>
  <xdr:twoCellAnchor>
    <xdr:from>
      <xdr:col>1</xdr:col>
      <xdr:colOff>1057275</xdr:colOff>
      <xdr:row>60</xdr:row>
      <xdr:rowOff>38100</xdr:rowOff>
    </xdr:from>
    <xdr:to>
      <xdr:col>10</xdr:col>
      <xdr:colOff>419100</xdr:colOff>
      <xdr:row>73</xdr:row>
      <xdr:rowOff>114300</xdr:rowOff>
    </xdr:to>
    <xdr:graphicFrame>
      <xdr:nvGraphicFramePr>
        <xdr:cNvPr id="4" name="Chart 11"/>
        <xdr:cNvGraphicFramePr/>
      </xdr:nvGraphicFramePr>
      <xdr:xfrm>
        <a:off x="1438275" y="24850725"/>
        <a:ext cx="6296025" cy="33718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457575" y="1000125"/>
          <a:ext cx="17621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466850" y="1400175"/>
          <a:ext cx="15144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49</xdr:row>
      <xdr:rowOff>190500</xdr:rowOff>
    </xdr:from>
    <xdr:to>
      <xdr:col>10</xdr:col>
      <xdr:colOff>819150</xdr:colOff>
      <xdr:row>68</xdr:row>
      <xdr:rowOff>171450</xdr:rowOff>
    </xdr:to>
    <xdr:graphicFrame>
      <xdr:nvGraphicFramePr>
        <xdr:cNvPr id="3" name="Chart 4"/>
        <xdr:cNvGraphicFramePr/>
      </xdr:nvGraphicFramePr>
      <xdr:xfrm>
        <a:off x="876300" y="24241125"/>
        <a:ext cx="7258050" cy="4724400"/>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69</xdr:row>
      <xdr:rowOff>38100</xdr:rowOff>
    </xdr:from>
    <xdr:to>
      <xdr:col>10</xdr:col>
      <xdr:colOff>790575</xdr:colOff>
      <xdr:row>82</xdr:row>
      <xdr:rowOff>114300</xdr:rowOff>
    </xdr:to>
    <xdr:graphicFrame>
      <xdr:nvGraphicFramePr>
        <xdr:cNvPr id="4" name="Chart 11"/>
        <xdr:cNvGraphicFramePr/>
      </xdr:nvGraphicFramePr>
      <xdr:xfrm>
        <a:off x="971550" y="29079825"/>
        <a:ext cx="7134225" cy="28479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314700" y="1000125"/>
          <a:ext cx="17621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1162050</xdr:colOff>
      <xdr:row>3</xdr:row>
      <xdr:rowOff>57150</xdr:rowOff>
    </xdr:from>
    <xdr:to>
      <xdr:col>2</xdr:col>
      <xdr:colOff>619125</xdr:colOff>
      <xdr:row>3</xdr:row>
      <xdr:rowOff>57150</xdr:rowOff>
    </xdr:to>
    <xdr:sp>
      <xdr:nvSpPr>
        <xdr:cNvPr id="2" name="AutoShape 144"/>
        <xdr:cNvSpPr>
          <a:spLocks/>
        </xdr:cNvSpPr>
      </xdr:nvSpPr>
      <xdr:spPr>
        <a:xfrm>
          <a:off x="1543050" y="1219200"/>
          <a:ext cx="15621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723900</xdr:colOff>
      <xdr:row>52</xdr:row>
      <xdr:rowOff>161925</xdr:rowOff>
    </xdr:from>
    <xdr:to>
      <xdr:col>11</xdr:col>
      <xdr:colOff>123825</xdr:colOff>
      <xdr:row>69</xdr:row>
      <xdr:rowOff>180975</xdr:rowOff>
    </xdr:to>
    <xdr:graphicFrame>
      <xdr:nvGraphicFramePr>
        <xdr:cNvPr id="3" name="Chart 4"/>
        <xdr:cNvGraphicFramePr/>
      </xdr:nvGraphicFramePr>
      <xdr:xfrm>
        <a:off x="1104900" y="29184600"/>
        <a:ext cx="7239000" cy="2914650"/>
      </xdr:xfrm>
      <a:graphic>
        <a:graphicData uri="http://schemas.openxmlformats.org/drawingml/2006/chart">
          <c:chart xmlns:c="http://schemas.openxmlformats.org/drawingml/2006/chart" r:id="rId1"/>
        </a:graphicData>
      </a:graphic>
    </xdr:graphicFrame>
    <xdr:clientData/>
  </xdr:twoCellAnchor>
  <xdr:twoCellAnchor>
    <xdr:from>
      <xdr:col>1</xdr:col>
      <xdr:colOff>1200150</xdr:colOff>
      <xdr:row>71</xdr:row>
      <xdr:rowOff>38100</xdr:rowOff>
    </xdr:from>
    <xdr:to>
      <xdr:col>10</xdr:col>
      <xdr:colOff>447675</xdr:colOff>
      <xdr:row>86</xdr:row>
      <xdr:rowOff>85725</xdr:rowOff>
    </xdr:to>
    <xdr:graphicFrame>
      <xdr:nvGraphicFramePr>
        <xdr:cNvPr id="4" name="Chart 11"/>
        <xdr:cNvGraphicFramePr/>
      </xdr:nvGraphicFramePr>
      <xdr:xfrm>
        <a:off x="1581150" y="32451675"/>
        <a:ext cx="6276975" cy="32194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219450" y="1000125"/>
          <a:ext cx="1704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81150" y="1400175"/>
          <a:ext cx="1333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55</xdr:row>
      <xdr:rowOff>190500</xdr:rowOff>
    </xdr:from>
    <xdr:to>
      <xdr:col>10</xdr:col>
      <xdr:colOff>847725</xdr:colOff>
      <xdr:row>67</xdr:row>
      <xdr:rowOff>228600</xdr:rowOff>
    </xdr:to>
    <xdr:graphicFrame>
      <xdr:nvGraphicFramePr>
        <xdr:cNvPr id="3" name="Chart 4"/>
        <xdr:cNvGraphicFramePr/>
      </xdr:nvGraphicFramePr>
      <xdr:xfrm>
        <a:off x="990600" y="31337250"/>
        <a:ext cx="7086600" cy="3076575"/>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68</xdr:row>
      <xdr:rowOff>38100</xdr:rowOff>
    </xdr:from>
    <xdr:to>
      <xdr:col>10</xdr:col>
      <xdr:colOff>781050</xdr:colOff>
      <xdr:row>82</xdr:row>
      <xdr:rowOff>190500</xdr:rowOff>
    </xdr:to>
    <xdr:graphicFrame>
      <xdr:nvGraphicFramePr>
        <xdr:cNvPr id="4" name="Chart 11"/>
        <xdr:cNvGraphicFramePr/>
      </xdr:nvGraphicFramePr>
      <xdr:xfrm>
        <a:off x="1085850" y="34470975"/>
        <a:ext cx="6924675" cy="3267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067050" y="1000125"/>
          <a:ext cx="17621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14475" y="1400175"/>
          <a:ext cx="1323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47</xdr:row>
      <xdr:rowOff>190500</xdr:rowOff>
    </xdr:from>
    <xdr:to>
      <xdr:col>10</xdr:col>
      <xdr:colOff>457200</xdr:colOff>
      <xdr:row>60</xdr:row>
      <xdr:rowOff>38100</xdr:rowOff>
    </xdr:to>
    <xdr:graphicFrame>
      <xdr:nvGraphicFramePr>
        <xdr:cNvPr id="3" name="Chart 4"/>
        <xdr:cNvGraphicFramePr/>
      </xdr:nvGraphicFramePr>
      <xdr:xfrm>
        <a:off x="923925" y="27184350"/>
        <a:ext cx="6648450" cy="3105150"/>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61</xdr:row>
      <xdr:rowOff>38100</xdr:rowOff>
    </xdr:from>
    <xdr:to>
      <xdr:col>10</xdr:col>
      <xdr:colOff>790575</xdr:colOff>
      <xdr:row>74</xdr:row>
      <xdr:rowOff>114300</xdr:rowOff>
    </xdr:to>
    <xdr:graphicFrame>
      <xdr:nvGraphicFramePr>
        <xdr:cNvPr id="4" name="Chart 11"/>
        <xdr:cNvGraphicFramePr/>
      </xdr:nvGraphicFramePr>
      <xdr:xfrm>
        <a:off x="1019175" y="30537150"/>
        <a:ext cx="6886575" cy="3133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2895600" y="1000125"/>
          <a:ext cx="1724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81150" y="1400175"/>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47</xdr:row>
      <xdr:rowOff>190500</xdr:rowOff>
    </xdr:from>
    <xdr:to>
      <xdr:col>11</xdr:col>
      <xdr:colOff>238125</xdr:colOff>
      <xdr:row>62</xdr:row>
      <xdr:rowOff>0</xdr:rowOff>
    </xdr:to>
    <xdr:graphicFrame>
      <xdr:nvGraphicFramePr>
        <xdr:cNvPr id="3" name="Chart 4"/>
        <xdr:cNvGraphicFramePr/>
      </xdr:nvGraphicFramePr>
      <xdr:xfrm>
        <a:off x="990600" y="22564725"/>
        <a:ext cx="7105650" cy="3648075"/>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62</xdr:row>
      <xdr:rowOff>38100</xdr:rowOff>
    </xdr:from>
    <xdr:to>
      <xdr:col>10</xdr:col>
      <xdr:colOff>790575</xdr:colOff>
      <xdr:row>75</xdr:row>
      <xdr:rowOff>114300</xdr:rowOff>
    </xdr:to>
    <xdr:graphicFrame>
      <xdr:nvGraphicFramePr>
        <xdr:cNvPr id="4" name="Chart 11"/>
        <xdr:cNvGraphicFramePr/>
      </xdr:nvGraphicFramePr>
      <xdr:xfrm>
        <a:off x="1085850" y="26250900"/>
        <a:ext cx="6743700" cy="2943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181350" y="1000125"/>
          <a:ext cx="16764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81150" y="1400175"/>
          <a:ext cx="1333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49</xdr:row>
      <xdr:rowOff>190500</xdr:rowOff>
    </xdr:from>
    <xdr:to>
      <xdr:col>10</xdr:col>
      <xdr:colOff>809625</xdr:colOff>
      <xdr:row>63</xdr:row>
      <xdr:rowOff>0</xdr:rowOff>
    </xdr:to>
    <xdr:graphicFrame>
      <xdr:nvGraphicFramePr>
        <xdr:cNvPr id="3" name="Chart 4"/>
        <xdr:cNvGraphicFramePr/>
      </xdr:nvGraphicFramePr>
      <xdr:xfrm>
        <a:off x="990600" y="26450925"/>
        <a:ext cx="6858000" cy="3314700"/>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63</xdr:row>
      <xdr:rowOff>38100</xdr:rowOff>
    </xdr:from>
    <xdr:to>
      <xdr:col>10</xdr:col>
      <xdr:colOff>790575</xdr:colOff>
      <xdr:row>76</xdr:row>
      <xdr:rowOff>114300</xdr:rowOff>
    </xdr:to>
    <xdr:graphicFrame>
      <xdr:nvGraphicFramePr>
        <xdr:cNvPr id="4" name="Chart 11"/>
        <xdr:cNvGraphicFramePr/>
      </xdr:nvGraphicFramePr>
      <xdr:xfrm>
        <a:off x="1085850" y="29803725"/>
        <a:ext cx="6743700" cy="2847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286125" y="1000125"/>
          <a:ext cx="1724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81150" y="1400175"/>
          <a:ext cx="12858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47</xdr:row>
      <xdr:rowOff>190500</xdr:rowOff>
    </xdr:from>
    <xdr:to>
      <xdr:col>10</xdr:col>
      <xdr:colOff>390525</xdr:colOff>
      <xdr:row>59</xdr:row>
      <xdr:rowOff>104775</xdr:rowOff>
    </xdr:to>
    <xdr:graphicFrame>
      <xdr:nvGraphicFramePr>
        <xdr:cNvPr id="3" name="Chart 4"/>
        <xdr:cNvGraphicFramePr/>
      </xdr:nvGraphicFramePr>
      <xdr:xfrm>
        <a:off x="990600" y="20983575"/>
        <a:ext cx="6515100" cy="2924175"/>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61</xdr:row>
      <xdr:rowOff>38100</xdr:rowOff>
    </xdr:from>
    <xdr:to>
      <xdr:col>10</xdr:col>
      <xdr:colOff>790575</xdr:colOff>
      <xdr:row>74</xdr:row>
      <xdr:rowOff>114300</xdr:rowOff>
    </xdr:to>
    <xdr:graphicFrame>
      <xdr:nvGraphicFramePr>
        <xdr:cNvPr id="4" name="Chart 11"/>
        <xdr:cNvGraphicFramePr/>
      </xdr:nvGraphicFramePr>
      <xdr:xfrm>
        <a:off x="1085850" y="24336375"/>
        <a:ext cx="6819900" cy="31337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438525" y="1000125"/>
          <a:ext cx="1704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14475" y="1400175"/>
          <a:ext cx="15811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49</xdr:row>
      <xdr:rowOff>190500</xdr:rowOff>
    </xdr:from>
    <xdr:to>
      <xdr:col>10</xdr:col>
      <xdr:colOff>800100</xdr:colOff>
      <xdr:row>64</xdr:row>
      <xdr:rowOff>95250</xdr:rowOff>
    </xdr:to>
    <xdr:graphicFrame>
      <xdr:nvGraphicFramePr>
        <xdr:cNvPr id="3" name="Chart 4"/>
        <xdr:cNvGraphicFramePr/>
      </xdr:nvGraphicFramePr>
      <xdr:xfrm>
        <a:off x="923925" y="30689550"/>
        <a:ext cx="7067550" cy="3876675"/>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66</xdr:row>
      <xdr:rowOff>38100</xdr:rowOff>
    </xdr:from>
    <xdr:to>
      <xdr:col>10</xdr:col>
      <xdr:colOff>790575</xdr:colOff>
      <xdr:row>79</xdr:row>
      <xdr:rowOff>114300</xdr:rowOff>
    </xdr:to>
    <xdr:graphicFrame>
      <xdr:nvGraphicFramePr>
        <xdr:cNvPr id="4" name="Chart 11"/>
        <xdr:cNvGraphicFramePr/>
      </xdr:nvGraphicFramePr>
      <xdr:xfrm>
        <a:off x="1019175" y="35004375"/>
        <a:ext cx="6962775" cy="30861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295650" y="1000125"/>
          <a:ext cx="1733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14475" y="1400175"/>
          <a:ext cx="13811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47</xdr:row>
      <xdr:rowOff>190500</xdr:rowOff>
    </xdr:from>
    <xdr:to>
      <xdr:col>10</xdr:col>
      <xdr:colOff>704850</xdr:colOff>
      <xdr:row>60</xdr:row>
      <xdr:rowOff>76200</xdr:rowOff>
    </xdr:to>
    <xdr:graphicFrame>
      <xdr:nvGraphicFramePr>
        <xdr:cNvPr id="3" name="Chart 4"/>
        <xdr:cNvGraphicFramePr/>
      </xdr:nvGraphicFramePr>
      <xdr:xfrm>
        <a:off x="923925" y="21431250"/>
        <a:ext cx="7172325" cy="3476625"/>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63</xdr:row>
      <xdr:rowOff>38100</xdr:rowOff>
    </xdr:from>
    <xdr:to>
      <xdr:col>10</xdr:col>
      <xdr:colOff>790575</xdr:colOff>
      <xdr:row>76</xdr:row>
      <xdr:rowOff>114300</xdr:rowOff>
    </xdr:to>
    <xdr:graphicFrame>
      <xdr:nvGraphicFramePr>
        <xdr:cNvPr id="4" name="Chart 11"/>
        <xdr:cNvGraphicFramePr/>
      </xdr:nvGraphicFramePr>
      <xdr:xfrm>
        <a:off x="1019175" y="25612725"/>
        <a:ext cx="7162800" cy="30384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3248025" y="1000125"/>
          <a:ext cx="1733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04950" y="1400175"/>
          <a:ext cx="12763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49</xdr:row>
      <xdr:rowOff>190500</xdr:rowOff>
    </xdr:from>
    <xdr:to>
      <xdr:col>10</xdr:col>
      <xdr:colOff>609600</xdr:colOff>
      <xdr:row>63</xdr:row>
      <xdr:rowOff>0</xdr:rowOff>
    </xdr:to>
    <xdr:graphicFrame>
      <xdr:nvGraphicFramePr>
        <xdr:cNvPr id="3" name="Chart 4"/>
        <xdr:cNvGraphicFramePr/>
      </xdr:nvGraphicFramePr>
      <xdr:xfrm>
        <a:off x="914400" y="22374225"/>
        <a:ext cx="7000875" cy="3495675"/>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63</xdr:row>
      <xdr:rowOff>38100</xdr:rowOff>
    </xdr:from>
    <xdr:to>
      <xdr:col>10</xdr:col>
      <xdr:colOff>723900</xdr:colOff>
      <xdr:row>76</xdr:row>
      <xdr:rowOff>114300</xdr:rowOff>
    </xdr:to>
    <xdr:graphicFrame>
      <xdr:nvGraphicFramePr>
        <xdr:cNvPr id="4" name="Chart 11"/>
        <xdr:cNvGraphicFramePr/>
      </xdr:nvGraphicFramePr>
      <xdr:xfrm>
        <a:off x="1009650" y="25908000"/>
        <a:ext cx="7019925" cy="31813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2990850" y="1000125"/>
          <a:ext cx="1743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485900" y="1400175"/>
          <a:ext cx="11430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47</xdr:row>
      <xdr:rowOff>190500</xdr:rowOff>
    </xdr:from>
    <xdr:to>
      <xdr:col>10</xdr:col>
      <xdr:colOff>695325</xdr:colOff>
      <xdr:row>58</xdr:row>
      <xdr:rowOff>152400</xdr:rowOff>
    </xdr:to>
    <xdr:graphicFrame>
      <xdr:nvGraphicFramePr>
        <xdr:cNvPr id="3" name="Chart 4"/>
        <xdr:cNvGraphicFramePr/>
      </xdr:nvGraphicFramePr>
      <xdr:xfrm>
        <a:off x="895350" y="21507450"/>
        <a:ext cx="6991350" cy="3057525"/>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61</xdr:row>
      <xdr:rowOff>38100</xdr:rowOff>
    </xdr:from>
    <xdr:to>
      <xdr:col>10</xdr:col>
      <xdr:colOff>790575</xdr:colOff>
      <xdr:row>74</xdr:row>
      <xdr:rowOff>114300</xdr:rowOff>
    </xdr:to>
    <xdr:graphicFrame>
      <xdr:nvGraphicFramePr>
        <xdr:cNvPr id="4" name="Chart 11"/>
        <xdr:cNvGraphicFramePr/>
      </xdr:nvGraphicFramePr>
      <xdr:xfrm>
        <a:off x="990600" y="25193625"/>
        <a:ext cx="6991350" cy="3324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05"/>
  <sheetViews>
    <sheetView tabSelected="1" zoomScalePageLayoutView="0" workbookViewId="0" topLeftCell="A25">
      <selection activeCell="A24" sqref="A24"/>
    </sheetView>
  </sheetViews>
  <sheetFormatPr defaultColWidth="11.421875" defaultRowHeight="68.25" customHeight="1"/>
  <cols>
    <col min="1" max="1" width="6.8515625" style="14" customWidth="1"/>
    <col min="2" max="2" width="30.140625" style="15" customWidth="1"/>
    <col min="3" max="3" width="13.00390625" style="15" customWidth="1"/>
    <col min="4" max="4" width="7.421875" style="17" customWidth="1"/>
    <col min="5" max="5" width="10.00390625" style="18" customWidth="1"/>
    <col min="6" max="6" width="9.7109375" style="15" customWidth="1"/>
    <col min="7" max="7" width="10.7109375" style="15" customWidth="1"/>
    <col min="8" max="9" width="9.28125" style="15" customWidth="1"/>
    <col min="10" max="10" width="9.8515625" style="15" customWidth="1"/>
    <col min="11" max="11" width="12.8515625" style="15" customWidth="1"/>
    <col min="12" max="12" width="11.57421875" style="15" customWidth="1"/>
    <col min="13" max="13" width="11.421875" style="1" customWidth="1"/>
    <col min="14" max="14" width="12.421875" style="1" bestFit="1" customWidth="1"/>
    <col min="15" max="16384" width="11.421875" style="1" customWidth="1"/>
  </cols>
  <sheetData>
    <row r="1" spans="2:11" ht="65.25" customHeight="1">
      <c r="B1" s="99" t="s">
        <v>37</v>
      </c>
      <c r="C1" s="99"/>
      <c r="D1" s="99"/>
      <c r="E1" s="99"/>
      <c r="F1" s="99"/>
      <c r="G1" s="99"/>
      <c r="H1" s="99"/>
      <c r="I1" s="99"/>
      <c r="J1" s="99"/>
      <c r="K1" s="99"/>
    </row>
    <row r="2" spans="2:11" ht="16.5" customHeight="1" hidden="1">
      <c r="B2" s="99"/>
      <c r="C2" s="99"/>
      <c r="D2" s="99"/>
      <c r="E2" s="99"/>
      <c r="F2" s="99"/>
      <c r="G2" s="99"/>
      <c r="H2" s="99"/>
      <c r="I2" s="99"/>
      <c r="J2" s="99"/>
      <c r="K2" s="99"/>
    </row>
    <row r="3" ht="8.25" customHeight="1">
      <c r="B3" s="16"/>
    </row>
    <row r="4" spans="2:12" ht="17.25" customHeight="1">
      <c r="B4" s="100" t="s">
        <v>32</v>
      </c>
      <c r="C4" s="100"/>
      <c r="I4" s="101" t="s">
        <v>36</v>
      </c>
      <c r="J4" s="101"/>
      <c r="K4" s="101"/>
      <c r="L4" s="36"/>
    </row>
    <row r="5" spans="2:12" ht="12.75" customHeight="1">
      <c r="B5" s="100"/>
      <c r="C5" s="100"/>
      <c r="I5" s="101"/>
      <c r="J5" s="101"/>
      <c r="K5" s="101"/>
      <c r="L5" s="36"/>
    </row>
    <row r="6" spans="2:11" ht="68.25" customHeight="1" hidden="1">
      <c r="B6" s="102" t="s">
        <v>35</v>
      </c>
      <c r="C6" s="102"/>
      <c r="D6" s="102"/>
      <c r="E6" s="102"/>
      <c r="F6" s="102"/>
      <c r="G6" s="102"/>
      <c r="H6" s="102"/>
      <c r="I6" s="102"/>
      <c r="J6" s="102"/>
      <c r="K6" s="102"/>
    </row>
    <row r="7" spans="1:12" s="2" customFormat="1" ht="44.25" customHeight="1">
      <c r="A7" s="19"/>
      <c r="B7" s="103" t="s">
        <v>126</v>
      </c>
      <c r="C7" s="103"/>
      <c r="D7" s="103"/>
      <c r="E7" s="103"/>
      <c r="F7" s="103"/>
      <c r="G7" s="103"/>
      <c r="H7" s="103"/>
      <c r="I7" s="103"/>
      <c r="J7" s="103"/>
      <c r="K7" s="103"/>
      <c r="L7" s="20"/>
    </row>
    <row r="8" spans="1:17" s="2" customFormat="1" ht="21.75" customHeight="1">
      <c r="A8" s="19" t="s">
        <v>10</v>
      </c>
      <c r="B8" s="98" t="s">
        <v>33</v>
      </c>
      <c r="C8" s="98"/>
      <c r="D8" s="98"/>
      <c r="E8" s="98"/>
      <c r="F8" s="98"/>
      <c r="G8" s="98"/>
      <c r="H8" s="98"/>
      <c r="I8" s="98"/>
      <c r="J8" s="98"/>
      <c r="K8" s="98"/>
      <c r="L8" s="20"/>
      <c r="Q8" s="32"/>
    </row>
    <row r="9" spans="1:12" s="54" customFormat="1" ht="95.25"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34.5" customHeight="1">
      <c r="A10" s="41">
        <v>1</v>
      </c>
      <c r="B10" s="3" t="s">
        <v>2</v>
      </c>
      <c r="C10" s="4"/>
      <c r="D10" s="5"/>
      <c r="E10" s="21"/>
      <c r="F10" s="6"/>
      <c r="G10" s="6"/>
      <c r="H10" s="6"/>
      <c r="I10" s="6"/>
      <c r="J10" s="31"/>
      <c r="K10" s="31"/>
      <c r="L10" s="42"/>
      <c r="N10" s="33"/>
    </row>
    <row r="11" spans="1:14" s="2" customFormat="1" ht="48.75" customHeight="1">
      <c r="A11" s="43" t="s">
        <v>12</v>
      </c>
      <c r="B11" s="42" t="s">
        <v>59</v>
      </c>
      <c r="C11" s="4" t="s">
        <v>46</v>
      </c>
      <c r="D11" s="7">
        <v>2</v>
      </c>
      <c r="E11" s="51">
        <v>43750</v>
      </c>
      <c r="F11" s="6"/>
      <c r="G11" s="6">
        <v>2000</v>
      </c>
      <c r="H11" s="6">
        <v>1</v>
      </c>
      <c r="I11" s="44">
        <v>100</v>
      </c>
      <c r="J11" s="31">
        <f aca="true" t="shared" si="0" ref="J11:J18">G11+F11+(D11*E11)</f>
        <v>89500</v>
      </c>
      <c r="K11" s="31">
        <f aca="true" t="shared" si="1" ref="K11:K24">J11*I11*H11</f>
        <v>8950000</v>
      </c>
      <c r="L11" s="42" t="s">
        <v>45</v>
      </c>
      <c r="N11" s="34"/>
    </row>
    <row r="12" spans="1:14" s="2" customFormat="1" ht="25.5" customHeight="1">
      <c r="A12" s="41">
        <v>2</v>
      </c>
      <c r="B12" s="3" t="s">
        <v>7</v>
      </c>
      <c r="C12" s="4" t="s">
        <v>8</v>
      </c>
      <c r="D12" s="7">
        <v>3</v>
      </c>
      <c r="E12" s="51">
        <v>43750</v>
      </c>
      <c r="F12" s="6"/>
      <c r="G12" s="6"/>
      <c r="H12" s="6">
        <v>1</v>
      </c>
      <c r="I12" s="44">
        <v>100</v>
      </c>
      <c r="J12" s="31">
        <f t="shared" si="0"/>
        <v>131250</v>
      </c>
      <c r="K12" s="31">
        <f t="shared" si="1"/>
        <v>13125000</v>
      </c>
      <c r="L12" s="42"/>
      <c r="N12" s="33"/>
    </row>
    <row r="13" spans="1:14" s="2" customFormat="1" ht="25.5" customHeight="1">
      <c r="A13" s="45"/>
      <c r="B13" s="4"/>
      <c r="C13" s="4" t="s">
        <v>17</v>
      </c>
      <c r="D13" s="7">
        <v>0</v>
      </c>
      <c r="E13" s="51">
        <v>43750</v>
      </c>
      <c r="F13" s="6"/>
      <c r="G13" s="6"/>
      <c r="H13" s="6"/>
      <c r="I13" s="44"/>
      <c r="J13" s="31">
        <f t="shared" si="0"/>
        <v>0</v>
      </c>
      <c r="K13" s="31">
        <f t="shared" si="1"/>
        <v>0</v>
      </c>
      <c r="L13" s="42"/>
      <c r="N13" s="33"/>
    </row>
    <row r="14" spans="1:14" s="2" customFormat="1" ht="26.25" customHeight="1">
      <c r="A14" s="45"/>
      <c r="B14" s="4"/>
      <c r="C14" s="4" t="s">
        <v>18</v>
      </c>
      <c r="D14" s="7">
        <v>0</v>
      </c>
      <c r="E14" s="51">
        <v>43750</v>
      </c>
      <c r="F14" s="6"/>
      <c r="G14" s="6"/>
      <c r="H14" s="6"/>
      <c r="I14" s="6"/>
      <c r="J14" s="31">
        <f t="shared" si="0"/>
        <v>0</v>
      </c>
      <c r="K14" s="31">
        <f t="shared" si="1"/>
        <v>0</v>
      </c>
      <c r="L14" s="42"/>
      <c r="N14" s="33"/>
    </row>
    <row r="15" spans="1:14" s="2" customFormat="1" ht="31.5" customHeight="1">
      <c r="A15" s="41">
        <v>3</v>
      </c>
      <c r="B15" s="3" t="s">
        <v>19</v>
      </c>
      <c r="C15" s="4"/>
      <c r="D15" s="7">
        <v>0</v>
      </c>
      <c r="E15" s="51">
        <v>43750</v>
      </c>
      <c r="F15" s="6"/>
      <c r="G15" s="6"/>
      <c r="H15" s="6">
        <v>1</v>
      </c>
      <c r="I15" s="6"/>
      <c r="J15" s="31">
        <f t="shared" si="0"/>
        <v>0</v>
      </c>
      <c r="K15" s="31">
        <f t="shared" si="1"/>
        <v>0</v>
      </c>
      <c r="L15" s="42"/>
      <c r="N15" s="33"/>
    </row>
    <row r="16" spans="1:14" s="2" customFormat="1" ht="23.25" customHeight="1">
      <c r="A16" s="43" t="s">
        <v>23</v>
      </c>
      <c r="B16" s="4" t="s">
        <v>3</v>
      </c>
      <c r="C16" s="4"/>
      <c r="D16" s="7">
        <v>0</v>
      </c>
      <c r="E16" s="51">
        <v>43750</v>
      </c>
      <c r="F16" s="6"/>
      <c r="G16" s="51">
        <v>0</v>
      </c>
      <c r="H16" s="6">
        <v>1</v>
      </c>
      <c r="I16" s="44"/>
      <c r="J16" s="31">
        <f t="shared" si="0"/>
        <v>0</v>
      </c>
      <c r="K16" s="31">
        <f t="shared" si="1"/>
        <v>0</v>
      </c>
      <c r="L16" s="42"/>
      <c r="N16" s="33"/>
    </row>
    <row r="17" spans="1:12" s="2" customFormat="1" ht="27.75" customHeight="1">
      <c r="A17" s="43" t="s">
        <v>22</v>
      </c>
      <c r="B17" s="4" t="s">
        <v>4</v>
      </c>
      <c r="C17" s="4"/>
      <c r="D17" s="7">
        <v>0</v>
      </c>
      <c r="E17" s="51">
        <v>0</v>
      </c>
      <c r="F17" s="6"/>
      <c r="G17" s="6"/>
      <c r="H17" s="6">
        <v>1</v>
      </c>
      <c r="I17" s="6"/>
      <c r="J17" s="31">
        <f t="shared" si="0"/>
        <v>0</v>
      </c>
      <c r="K17" s="31">
        <f t="shared" si="1"/>
        <v>0</v>
      </c>
      <c r="L17" s="42"/>
    </row>
    <row r="18" spans="1:12" s="2" customFormat="1" ht="29.25" customHeight="1">
      <c r="A18" s="43" t="s">
        <v>21</v>
      </c>
      <c r="B18" s="4" t="s">
        <v>20</v>
      </c>
      <c r="C18" s="4"/>
      <c r="D18" s="7">
        <v>0</v>
      </c>
      <c r="E18" s="51">
        <v>0</v>
      </c>
      <c r="F18" s="6"/>
      <c r="G18" s="6"/>
      <c r="H18" s="6">
        <v>1</v>
      </c>
      <c r="I18" s="6"/>
      <c r="J18" s="31">
        <f t="shared" si="0"/>
        <v>0</v>
      </c>
      <c r="K18" s="31">
        <f>J18*I18*H18</f>
        <v>0</v>
      </c>
      <c r="L18" s="42"/>
    </row>
    <row r="19" spans="1:12" s="2" customFormat="1" ht="50.25" customHeight="1">
      <c r="A19" s="41">
        <v>4</v>
      </c>
      <c r="B19" s="4" t="s">
        <v>31</v>
      </c>
      <c r="C19" s="4"/>
      <c r="D19" s="7">
        <v>0</v>
      </c>
      <c r="E19" s="51">
        <v>43750</v>
      </c>
      <c r="F19" s="6"/>
      <c r="G19" s="6"/>
      <c r="H19" s="6">
        <v>1</v>
      </c>
      <c r="I19" s="6"/>
      <c r="J19" s="31">
        <f>G19+F19+(D19*E19)</f>
        <v>0</v>
      </c>
      <c r="K19" s="31">
        <f t="shared" si="1"/>
        <v>0</v>
      </c>
      <c r="L19" s="42"/>
    </row>
    <row r="20" spans="1:12" s="2" customFormat="1" ht="33.75" customHeight="1">
      <c r="A20" s="41">
        <v>5</v>
      </c>
      <c r="B20" s="4" t="s">
        <v>30</v>
      </c>
      <c r="C20" s="4"/>
      <c r="D20" s="7">
        <v>1</v>
      </c>
      <c r="E20" s="51">
        <v>43750</v>
      </c>
      <c r="F20" s="6"/>
      <c r="G20" s="6"/>
      <c r="H20" s="6">
        <v>1</v>
      </c>
      <c r="I20" s="6">
        <v>100</v>
      </c>
      <c r="J20" s="31">
        <f>G20+F20+(D20*E20)</f>
        <v>43750</v>
      </c>
      <c r="K20" s="31">
        <f t="shared" si="1"/>
        <v>4375000</v>
      </c>
      <c r="L20" s="42"/>
    </row>
    <row r="21" spans="1:12" s="2" customFormat="1" ht="27.75" customHeight="1">
      <c r="A21" s="41">
        <v>6</v>
      </c>
      <c r="B21" s="3" t="s">
        <v>9</v>
      </c>
      <c r="C21" s="4" t="s">
        <v>8</v>
      </c>
      <c r="D21" s="7">
        <v>3</v>
      </c>
      <c r="E21" s="51">
        <v>43750</v>
      </c>
      <c r="F21" s="6"/>
      <c r="G21" s="6"/>
      <c r="H21" s="6">
        <v>1</v>
      </c>
      <c r="I21" s="6">
        <v>100</v>
      </c>
      <c r="J21" s="31">
        <f>G21+F21+(D21*E21)</f>
        <v>131250</v>
      </c>
      <c r="K21" s="31">
        <f t="shared" si="1"/>
        <v>13125000</v>
      </c>
      <c r="L21" s="42"/>
    </row>
    <row r="22" spans="1:12" s="2" customFormat="1" ht="26.25" customHeight="1">
      <c r="A22" s="37"/>
      <c r="B22" s="4"/>
      <c r="C22" s="4" t="s">
        <v>17</v>
      </c>
      <c r="D22" s="7">
        <v>0</v>
      </c>
      <c r="E22" s="51">
        <v>43750</v>
      </c>
      <c r="F22" s="6"/>
      <c r="G22" s="6">
        <v>0</v>
      </c>
      <c r="H22" s="6"/>
      <c r="I22" s="6"/>
      <c r="J22" s="31">
        <f>D22*E22+F22+G22</f>
        <v>0</v>
      </c>
      <c r="K22" s="31">
        <f t="shared" si="1"/>
        <v>0</v>
      </c>
      <c r="L22" s="42"/>
    </row>
    <row r="23" spans="1:12" s="2" customFormat="1" ht="30" customHeight="1">
      <c r="A23" s="37"/>
      <c r="B23" s="4"/>
      <c r="C23" s="4" t="s">
        <v>18</v>
      </c>
      <c r="D23" s="7">
        <v>0</v>
      </c>
      <c r="E23" s="51">
        <v>43750</v>
      </c>
      <c r="F23" s="6"/>
      <c r="G23" s="6"/>
      <c r="H23" s="6"/>
      <c r="I23" s="6"/>
      <c r="J23" s="31">
        <f>G23+F23+(D23*E23)</f>
        <v>0</v>
      </c>
      <c r="K23" s="31">
        <f t="shared" si="1"/>
        <v>0</v>
      </c>
      <c r="L23" s="42"/>
    </row>
    <row r="24" spans="1:12" s="2" customFormat="1" ht="21" customHeight="1">
      <c r="A24" s="46"/>
      <c r="B24" s="4"/>
      <c r="C24" s="4" t="s">
        <v>6</v>
      </c>
      <c r="D24" s="7">
        <v>0</v>
      </c>
      <c r="E24" s="51">
        <v>43750</v>
      </c>
      <c r="F24" s="6"/>
      <c r="G24" s="6"/>
      <c r="H24" s="6"/>
      <c r="I24" s="6"/>
      <c r="J24" s="31">
        <f>G24+F24+(D24*E24)</f>
        <v>0</v>
      </c>
      <c r="K24" s="31">
        <f t="shared" si="1"/>
        <v>0</v>
      </c>
      <c r="L24" s="42"/>
    </row>
    <row r="25" spans="1:12" s="2" customFormat="1" ht="24" customHeight="1">
      <c r="A25" s="43"/>
      <c r="B25" s="97" t="s">
        <v>1</v>
      </c>
      <c r="C25" s="97"/>
      <c r="D25" s="47"/>
      <c r="E25" s="48"/>
      <c r="F25" s="48">
        <f>SUM(F10:F19)</f>
        <v>0</v>
      </c>
      <c r="G25" s="48">
        <f>SUM(G10:G24)</f>
        <v>2000</v>
      </c>
      <c r="H25" s="49"/>
      <c r="I25" s="48"/>
      <c r="J25" s="50">
        <f>SUM(J10:J24)</f>
        <v>395750</v>
      </c>
      <c r="K25" s="50">
        <f>SUM(K10:K24)</f>
        <v>39575000</v>
      </c>
      <c r="L25" s="48"/>
    </row>
    <row r="26" spans="1:12" s="2" customFormat="1" ht="9.75" customHeight="1">
      <c r="A26" s="9"/>
      <c r="B26" s="10"/>
      <c r="C26" s="10"/>
      <c r="D26" s="11"/>
      <c r="E26" s="12"/>
      <c r="F26" s="12"/>
      <c r="G26" s="12"/>
      <c r="H26" s="13"/>
      <c r="I26" s="12"/>
      <c r="J26" s="12"/>
      <c r="K26" s="12"/>
      <c r="L26" s="12"/>
    </row>
    <row r="27" spans="1:12" s="2" customFormat="1" ht="30.75" customHeight="1">
      <c r="A27" s="19" t="s">
        <v>11</v>
      </c>
      <c r="B27" s="98" t="s">
        <v>34</v>
      </c>
      <c r="C27" s="98"/>
      <c r="D27" s="98"/>
      <c r="E27" s="98"/>
      <c r="F27" s="98"/>
      <c r="G27" s="98"/>
      <c r="H27" s="98"/>
      <c r="I27" s="98"/>
      <c r="J27" s="98"/>
      <c r="K27" s="98"/>
      <c r="L27" s="98"/>
    </row>
    <row r="28" spans="1:12" s="2" customFormat="1" ht="3" customHeight="1">
      <c r="A28" s="23"/>
      <c r="B28" s="22"/>
      <c r="C28" s="22"/>
      <c r="D28" s="24"/>
      <c r="E28" s="25"/>
      <c r="F28" s="22"/>
      <c r="G28" s="22"/>
      <c r="H28" s="22"/>
      <c r="I28" s="22"/>
      <c r="J28" s="22"/>
      <c r="K28" s="22"/>
      <c r="L28" s="22"/>
    </row>
    <row r="29" spans="1:12" s="2" customFormat="1" ht="97.5" customHeight="1">
      <c r="A29" s="37" t="s">
        <v>0</v>
      </c>
      <c r="B29" s="37" t="s">
        <v>13</v>
      </c>
      <c r="C29" s="37" t="s">
        <v>15</v>
      </c>
      <c r="D29" s="38" t="s">
        <v>24</v>
      </c>
      <c r="E29" s="39" t="s">
        <v>25</v>
      </c>
      <c r="F29" s="40" t="s">
        <v>26</v>
      </c>
      <c r="G29" s="38" t="s">
        <v>27</v>
      </c>
      <c r="H29" s="38" t="s">
        <v>16</v>
      </c>
      <c r="I29" s="38" t="s">
        <v>14</v>
      </c>
      <c r="J29" s="38" t="s">
        <v>28</v>
      </c>
      <c r="K29" s="38" t="s">
        <v>29</v>
      </c>
      <c r="L29" s="38" t="s">
        <v>5</v>
      </c>
    </row>
    <row r="30" spans="1:12" s="2" customFormat="1" ht="22.5" customHeight="1">
      <c r="A30" s="41">
        <v>1</v>
      </c>
      <c r="B30" s="3" t="s">
        <v>2</v>
      </c>
      <c r="C30" s="4"/>
      <c r="D30" s="5"/>
      <c r="E30" s="21"/>
      <c r="F30" s="6"/>
      <c r="G30" s="6"/>
      <c r="H30" s="6"/>
      <c r="I30" s="6"/>
      <c r="J30" s="6"/>
      <c r="K30" s="6"/>
      <c r="L30" s="42"/>
    </row>
    <row r="31" spans="1:12" s="2" customFormat="1" ht="36.75" customHeight="1">
      <c r="A31" s="43" t="s">
        <v>12</v>
      </c>
      <c r="B31" s="42" t="s">
        <v>54</v>
      </c>
      <c r="C31" s="4" t="s">
        <v>46</v>
      </c>
      <c r="D31" s="7">
        <v>0</v>
      </c>
      <c r="E31" s="51">
        <v>43750</v>
      </c>
      <c r="F31" s="6"/>
      <c r="G31" s="6">
        <v>2000</v>
      </c>
      <c r="H31" s="6">
        <v>1</v>
      </c>
      <c r="I31" s="44"/>
      <c r="J31" s="31">
        <v>89500</v>
      </c>
      <c r="K31" s="31">
        <f aca="true" t="shared" si="2" ref="K31:K37">J31*I31*H31</f>
        <v>0</v>
      </c>
      <c r="L31" s="42" t="s">
        <v>45</v>
      </c>
    </row>
    <row r="32" spans="1:12" s="2" customFormat="1" ht="28.5" customHeight="1">
      <c r="A32" s="41">
        <v>2</v>
      </c>
      <c r="B32" s="3" t="s">
        <v>7</v>
      </c>
      <c r="C32" s="4" t="s">
        <v>8</v>
      </c>
      <c r="D32" s="7">
        <v>0</v>
      </c>
      <c r="E32" s="51">
        <v>43750</v>
      </c>
      <c r="F32" s="6"/>
      <c r="G32" s="6"/>
      <c r="H32" s="6">
        <v>1</v>
      </c>
      <c r="I32" s="44"/>
      <c r="J32" s="31"/>
      <c r="K32" s="31">
        <f t="shared" si="2"/>
        <v>0</v>
      </c>
      <c r="L32" s="42"/>
    </row>
    <row r="33" spans="1:12" s="2" customFormat="1" ht="28.5" customHeight="1">
      <c r="A33" s="45"/>
      <c r="B33" s="4"/>
      <c r="C33" s="4" t="s">
        <v>17</v>
      </c>
      <c r="D33" s="7">
        <v>0</v>
      </c>
      <c r="E33" s="51">
        <v>43750</v>
      </c>
      <c r="F33" s="6"/>
      <c r="G33" s="6"/>
      <c r="H33" s="6">
        <v>1</v>
      </c>
      <c r="I33" s="44"/>
      <c r="J33" s="31">
        <f aca="true" t="shared" si="3" ref="J33:J38">G33+F33+(D33*E33)</f>
        <v>0</v>
      </c>
      <c r="K33" s="31">
        <f t="shared" si="2"/>
        <v>0</v>
      </c>
      <c r="L33" s="42"/>
    </row>
    <row r="34" spans="1:12" s="35" customFormat="1" ht="28.5" customHeight="1">
      <c r="A34" s="45"/>
      <c r="B34" s="4"/>
      <c r="C34" s="4" t="s">
        <v>18</v>
      </c>
      <c r="D34" s="7">
        <v>0</v>
      </c>
      <c r="E34" s="51">
        <v>43750</v>
      </c>
      <c r="F34" s="6"/>
      <c r="G34" s="6"/>
      <c r="H34" s="6">
        <v>1</v>
      </c>
      <c r="I34" s="6"/>
      <c r="J34" s="31">
        <f t="shared" si="3"/>
        <v>0</v>
      </c>
      <c r="K34" s="31">
        <f t="shared" si="2"/>
        <v>0</v>
      </c>
      <c r="L34" s="42"/>
    </row>
    <row r="35" spans="1:12" s="2" customFormat="1" ht="29.25" customHeight="1">
      <c r="A35" s="41">
        <v>3</v>
      </c>
      <c r="B35" s="3" t="s">
        <v>19</v>
      </c>
      <c r="C35" s="4"/>
      <c r="D35" s="7">
        <v>0</v>
      </c>
      <c r="E35" s="51">
        <v>43750</v>
      </c>
      <c r="F35" s="6"/>
      <c r="G35" s="6"/>
      <c r="H35" s="6">
        <v>1</v>
      </c>
      <c r="I35" s="6"/>
      <c r="J35" s="31">
        <f t="shared" si="3"/>
        <v>0</v>
      </c>
      <c r="K35" s="31">
        <f t="shared" si="2"/>
        <v>0</v>
      </c>
      <c r="L35" s="42"/>
    </row>
    <row r="36" spans="1:14" s="2" customFormat="1" ht="35.25" customHeight="1">
      <c r="A36" s="43" t="s">
        <v>23</v>
      </c>
      <c r="B36" s="4" t="s">
        <v>3</v>
      </c>
      <c r="C36" s="4"/>
      <c r="D36" s="7">
        <v>0</v>
      </c>
      <c r="E36" s="51">
        <v>43750</v>
      </c>
      <c r="F36" s="6"/>
      <c r="G36" s="51">
        <v>0</v>
      </c>
      <c r="H36" s="6"/>
      <c r="I36" s="6"/>
      <c r="J36" s="31">
        <f t="shared" si="3"/>
        <v>0</v>
      </c>
      <c r="K36" s="31">
        <f t="shared" si="2"/>
        <v>0</v>
      </c>
      <c r="L36" s="42"/>
      <c r="N36" s="34"/>
    </row>
    <row r="37" spans="1:14" s="2" customFormat="1" ht="35.25" customHeight="1">
      <c r="A37" s="43" t="s">
        <v>22</v>
      </c>
      <c r="B37" s="4" t="s">
        <v>4</v>
      </c>
      <c r="C37" s="4"/>
      <c r="D37" s="7">
        <v>0</v>
      </c>
      <c r="E37" s="51">
        <v>0</v>
      </c>
      <c r="F37" s="6"/>
      <c r="G37" s="6"/>
      <c r="H37" s="6"/>
      <c r="I37" s="6"/>
      <c r="J37" s="31">
        <f t="shared" si="3"/>
        <v>0</v>
      </c>
      <c r="K37" s="31">
        <f t="shared" si="2"/>
        <v>0</v>
      </c>
      <c r="L37" s="42"/>
      <c r="N37" s="33"/>
    </row>
    <row r="38" spans="1:14" s="2" customFormat="1" ht="32.25" customHeight="1">
      <c r="A38" s="43" t="s">
        <v>21</v>
      </c>
      <c r="B38" s="4" t="s">
        <v>20</v>
      </c>
      <c r="C38" s="4"/>
      <c r="D38" s="7">
        <v>0</v>
      </c>
      <c r="E38" s="51">
        <v>0</v>
      </c>
      <c r="F38" s="6"/>
      <c r="G38" s="6"/>
      <c r="H38" s="6"/>
      <c r="I38" s="6"/>
      <c r="J38" s="31">
        <f t="shared" si="3"/>
        <v>0</v>
      </c>
      <c r="K38" s="31">
        <f>J38*I38*H38</f>
        <v>0</v>
      </c>
      <c r="L38" s="42"/>
      <c r="N38" s="33"/>
    </row>
    <row r="39" spans="1:14" s="2" customFormat="1" ht="44.25" customHeight="1">
      <c r="A39" s="41">
        <v>4</v>
      </c>
      <c r="B39" s="4" t="s">
        <v>31</v>
      </c>
      <c r="C39" s="4"/>
      <c r="D39" s="7">
        <v>0</v>
      </c>
      <c r="E39" s="51">
        <v>43570</v>
      </c>
      <c r="F39" s="6"/>
      <c r="G39" s="6"/>
      <c r="H39" s="6"/>
      <c r="I39" s="6"/>
      <c r="J39" s="31">
        <f>G39+F39+(D39*E39)</f>
        <v>0</v>
      </c>
      <c r="K39" s="31">
        <f aca="true" t="shared" si="4" ref="K39:K44">J39*I39*H39</f>
        <v>0</v>
      </c>
      <c r="L39" s="42"/>
      <c r="N39" s="33"/>
    </row>
    <row r="40" spans="1:14" s="2" customFormat="1" ht="27.75" customHeight="1">
      <c r="A40" s="41">
        <v>5</v>
      </c>
      <c r="B40" s="4" t="s">
        <v>30</v>
      </c>
      <c r="C40" s="4"/>
      <c r="D40" s="7">
        <v>0</v>
      </c>
      <c r="E40" s="51">
        <v>43750</v>
      </c>
      <c r="F40" s="6"/>
      <c r="G40" s="6"/>
      <c r="H40" s="6">
        <v>1</v>
      </c>
      <c r="I40" s="6">
        <v>0</v>
      </c>
      <c r="J40" s="31">
        <f>G40+F40+(D40*E40)</f>
        <v>0</v>
      </c>
      <c r="K40" s="31">
        <f t="shared" si="4"/>
        <v>0</v>
      </c>
      <c r="L40" s="42"/>
      <c r="N40" s="33"/>
    </row>
    <row r="41" spans="1:12" s="2" customFormat="1" ht="27" customHeight="1">
      <c r="A41" s="41">
        <v>6</v>
      </c>
      <c r="B41" s="3" t="s">
        <v>9</v>
      </c>
      <c r="C41" s="4" t="s">
        <v>8</v>
      </c>
      <c r="D41" s="7">
        <v>0</v>
      </c>
      <c r="E41" s="51">
        <v>43750</v>
      </c>
      <c r="F41" s="6"/>
      <c r="G41" s="6">
        <v>0</v>
      </c>
      <c r="H41" s="6"/>
      <c r="I41" s="6"/>
      <c r="J41" s="31">
        <f>G41+F41+(D41*E41)</f>
        <v>0</v>
      </c>
      <c r="K41" s="31">
        <f t="shared" si="4"/>
        <v>0</v>
      </c>
      <c r="L41" s="42"/>
    </row>
    <row r="42" spans="1:12" s="2" customFormat="1" ht="30" customHeight="1">
      <c r="A42" s="37"/>
      <c r="B42" s="4"/>
      <c r="C42" s="4" t="s">
        <v>17</v>
      </c>
      <c r="D42" s="7">
        <v>0</v>
      </c>
      <c r="E42" s="51">
        <v>43750</v>
      </c>
      <c r="F42" s="6"/>
      <c r="G42" s="6">
        <v>0</v>
      </c>
      <c r="H42" s="6"/>
      <c r="I42" s="6"/>
      <c r="J42" s="31">
        <f>D42*E42+F42+G42</f>
        <v>0</v>
      </c>
      <c r="K42" s="31">
        <f t="shared" si="4"/>
        <v>0</v>
      </c>
      <c r="L42" s="42"/>
    </row>
    <row r="43" spans="1:12" s="2" customFormat="1" ht="36" customHeight="1">
      <c r="A43" s="37"/>
      <c r="B43" s="4"/>
      <c r="C43" s="4" t="s">
        <v>18</v>
      </c>
      <c r="D43" s="7">
        <v>0</v>
      </c>
      <c r="E43" s="51">
        <v>43750</v>
      </c>
      <c r="F43" s="6"/>
      <c r="G43" s="6"/>
      <c r="H43" s="6"/>
      <c r="I43" s="6"/>
      <c r="J43" s="31">
        <f>G43+F43+(D43*E43)</f>
        <v>0</v>
      </c>
      <c r="K43" s="31">
        <f t="shared" si="4"/>
        <v>0</v>
      </c>
      <c r="L43" s="42"/>
    </row>
    <row r="44" spans="1:12" s="2" customFormat="1" ht="30" customHeight="1">
      <c r="A44" s="46"/>
      <c r="B44" s="4"/>
      <c r="C44" s="4" t="s">
        <v>6</v>
      </c>
      <c r="D44" s="7">
        <v>0</v>
      </c>
      <c r="E44" s="51">
        <v>43750</v>
      </c>
      <c r="F44" s="6"/>
      <c r="G44" s="6"/>
      <c r="H44" s="6"/>
      <c r="I44" s="6"/>
      <c r="J44" s="31">
        <f>G44+F44+(D44*E44)</f>
        <v>0</v>
      </c>
      <c r="K44" s="31">
        <f t="shared" si="4"/>
        <v>0</v>
      </c>
      <c r="L44" s="42"/>
    </row>
    <row r="45" spans="1:12" s="2" customFormat="1" ht="31.5" customHeight="1">
      <c r="A45" s="43"/>
      <c r="B45" s="97" t="s">
        <v>1</v>
      </c>
      <c r="C45" s="97"/>
      <c r="D45" s="47"/>
      <c r="E45" s="48"/>
      <c r="F45" s="48">
        <f>SUM(F30:F39)</f>
        <v>0</v>
      </c>
      <c r="G45" s="48">
        <f>SUM(G30:G44)</f>
        <v>2000</v>
      </c>
      <c r="H45" s="49"/>
      <c r="I45" s="48"/>
      <c r="J45" s="50">
        <f>SUM(J30:J44)</f>
        <v>89500</v>
      </c>
      <c r="K45" s="50">
        <f>SUM(K30:K44)</f>
        <v>0</v>
      </c>
      <c r="L45" s="48"/>
    </row>
    <row r="46" spans="1:12" s="2" customFormat="1" ht="68.25" customHeight="1">
      <c r="A46" s="26"/>
      <c r="B46" s="26"/>
      <c r="C46" s="26"/>
      <c r="D46" s="26"/>
      <c r="E46" s="26"/>
      <c r="F46" s="26"/>
      <c r="G46" s="26"/>
      <c r="H46" s="26"/>
      <c r="I46" s="26"/>
      <c r="J46" s="26"/>
      <c r="K46" s="26"/>
      <c r="L46" s="26"/>
    </row>
    <row r="47" spans="1:12" s="2" customFormat="1" ht="68.25" customHeight="1">
      <c r="A47" s="26"/>
      <c r="B47" s="26"/>
      <c r="C47" s="26"/>
      <c r="D47" s="26"/>
      <c r="E47" s="26"/>
      <c r="F47" s="26"/>
      <c r="G47" s="26"/>
      <c r="H47" s="26"/>
      <c r="I47" s="26"/>
      <c r="J47" s="26"/>
      <c r="K47" s="26"/>
      <c r="L47" s="26"/>
    </row>
    <row r="48" spans="1:12" s="2" customFormat="1" ht="9.75" customHeight="1">
      <c r="A48" s="26"/>
      <c r="B48" s="26"/>
      <c r="C48" s="26"/>
      <c r="D48" s="26"/>
      <c r="E48" s="26"/>
      <c r="F48" s="26"/>
      <c r="G48" s="26"/>
      <c r="H48" s="26"/>
      <c r="I48" s="26"/>
      <c r="J48" s="26"/>
      <c r="K48" s="26"/>
      <c r="L48" s="26"/>
    </row>
    <row r="49" spans="1:12" s="2" customFormat="1" ht="13.5" customHeight="1">
      <c r="A49" s="26"/>
      <c r="B49" s="26"/>
      <c r="C49" s="26"/>
      <c r="D49" s="26"/>
      <c r="E49" s="26"/>
      <c r="F49" s="26"/>
      <c r="G49" s="26"/>
      <c r="H49" s="26"/>
      <c r="I49" s="26"/>
      <c r="J49" s="26"/>
      <c r="K49" s="26"/>
      <c r="L49" s="26"/>
    </row>
    <row r="50" spans="1:12" s="2" customFormat="1" ht="30.75" customHeight="1">
      <c r="A50" s="26"/>
      <c r="B50" s="26"/>
      <c r="C50" s="26"/>
      <c r="D50" s="26"/>
      <c r="E50" s="26"/>
      <c r="F50" s="26"/>
      <c r="G50" s="26"/>
      <c r="H50" s="26"/>
      <c r="I50" s="26"/>
      <c r="J50" s="26"/>
      <c r="K50" s="26"/>
      <c r="L50" s="26"/>
    </row>
    <row r="51" spans="1:12" s="2" customFormat="1" ht="39.75" customHeight="1">
      <c r="A51" s="26"/>
      <c r="B51" s="26"/>
      <c r="C51" s="26"/>
      <c r="D51" s="26"/>
      <c r="E51" s="26"/>
      <c r="F51" s="26"/>
      <c r="G51" s="26"/>
      <c r="H51" s="26"/>
      <c r="I51" s="26"/>
      <c r="J51" s="26"/>
      <c r="K51" s="26"/>
      <c r="L51" s="26"/>
    </row>
    <row r="52" spans="1:12" s="2" customFormat="1" ht="35.25" customHeight="1">
      <c r="A52" s="26"/>
      <c r="B52" s="26"/>
      <c r="C52" s="26"/>
      <c r="D52" s="26"/>
      <c r="E52" s="26"/>
      <c r="F52" s="26"/>
      <c r="G52" s="26"/>
      <c r="H52" s="26"/>
      <c r="I52" s="26"/>
      <c r="J52" s="26"/>
      <c r="K52" s="26"/>
      <c r="L52" s="26"/>
    </row>
    <row r="53" spans="1:12" s="2" customFormat="1" ht="68.25" customHeight="1">
      <c r="A53" s="26"/>
      <c r="B53" s="26"/>
      <c r="C53" s="26"/>
      <c r="D53" s="26"/>
      <c r="E53" s="26"/>
      <c r="F53" s="26"/>
      <c r="G53" s="26"/>
      <c r="H53" s="26"/>
      <c r="I53" s="26"/>
      <c r="J53" s="26"/>
      <c r="K53" s="26"/>
      <c r="L53" s="26"/>
    </row>
    <row r="54" spans="1:12" s="2" customFormat="1" ht="68.25" customHeight="1">
      <c r="A54" s="26"/>
      <c r="B54" s="26"/>
      <c r="C54" s="26"/>
      <c r="D54" s="26"/>
      <c r="E54" s="26"/>
      <c r="F54" s="26"/>
      <c r="G54" s="26"/>
      <c r="H54" s="26"/>
      <c r="I54" s="26"/>
      <c r="J54" s="26"/>
      <c r="K54" s="26"/>
      <c r="L54" s="26"/>
    </row>
    <row r="55" spans="1:12" s="2" customFormat="1" ht="68.25" customHeight="1">
      <c r="A55" s="26"/>
      <c r="B55" s="26"/>
      <c r="C55" s="26"/>
      <c r="D55" s="26"/>
      <c r="E55" s="26"/>
      <c r="F55" s="26"/>
      <c r="G55" s="26"/>
      <c r="H55" s="26"/>
      <c r="I55" s="26"/>
      <c r="J55" s="26"/>
      <c r="K55" s="26"/>
      <c r="L55" s="26"/>
    </row>
    <row r="56" spans="1:12" s="2" customFormat="1" ht="68.25" customHeight="1">
      <c r="A56" s="26"/>
      <c r="B56" s="26"/>
      <c r="C56" s="26"/>
      <c r="D56" s="26"/>
      <c r="E56" s="26"/>
      <c r="F56" s="26"/>
      <c r="G56" s="26"/>
      <c r="H56" s="26"/>
      <c r="I56" s="26"/>
      <c r="J56" s="26"/>
      <c r="K56" s="26"/>
      <c r="L56" s="26"/>
    </row>
    <row r="57" spans="1:12" s="2" customFormat="1" ht="68.25" customHeight="1">
      <c r="A57" s="26"/>
      <c r="B57" s="26"/>
      <c r="C57" s="26"/>
      <c r="D57" s="26"/>
      <c r="E57" s="26"/>
      <c r="F57" s="26"/>
      <c r="G57" s="26"/>
      <c r="H57" s="26"/>
      <c r="I57" s="26"/>
      <c r="J57" s="26"/>
      <c r="K57" s="27"/>
      <c r="L57" s="27"/>
    </row>
    <row r="58" spans="1:12" s="2" customFormat="1" ht="68.25" customHeight="1">
      <c r="A58" s="26"/>
      <c r="B58" s="26"/>
      <c r="C58" s="26"/>
      <c r="D58" s="26"/>
      <c r="E58" s="26"/>
      <c r="F58" s="26"/>
      <c r="G58" s="26"/>
      <c r="H58" s="26"/>
      <c r="I58" s="26"/>
      <c r="J58" s="26"/>
      <c r="K58" s="27"/>
      <c r="L58" s="27"/>
    </row>
    <row r="59" spans="1:12" s="2" customFormat="1" ht="68.25" customHeight="1">
      <c r="A59" s="26"/>
      <c r="B59" s="26"/>
      <c r="C59" s="26"/>
      <c r="D59" s="26"/>
      <c r="E59" s="26"/>
      <c r="F59" s="26"/>
      <c r="G59" s="26"/>
      <c r="H59" s="26"/>
      <c r="I59" s="26"/>
      <c r="J59" s="26"/>
      <c r="K59" s="27"/>
      <c r="L59" s="27"/>
    </row>
    <row r="60" spans="1:12" s="2" customFormat="1" ht="68.25" customHeight="1">
      <c r="A60" s="26"/>
      <c r="B60" s="26"/>
      <c r="C60" s="26"/>
      <c r="D60" s="26"/>
      <c r="E60" s="26"/>
      <c r="F60" s="26"/>
      <c r="G60" s="26"/>
      <c r="H60" s="26"/>
      <c r="I60" s="26"/>
      <c r="J60" s="26"/>
      <c r="K60" s="27"/>
      <c r="L60" s="27"/>
    </row>
    <row r="61" spans="1:12" s="2" customFormat="1" ht="68.25" customHeight="1">
      <c r="A61" s="26"/>
      <c r="B61" s="26"/>
      <c r="C61" s="26"/>
      <c r="D61" s="26"/>
      <c r="E61" s="26"/>
      <c r="F61" s="26"/>
      <c r="G61" s="26"/>
      <c r="H61" s="26"/>
      <c r="I61" s="26"/>
      <c r="J61" s="26"/>
      <c r="K61" s="55"/>
      <c r="L61" s="55"/>
    </row>
    <row r="62" spans="1:12" s="2" customFormat="1" ht="68.25" customHeight="1">
      <c r="A62" s="26"/>
      <c r="B62" s="26"/>
      <c r="C62" s="26"/>
      <c r="D62" s="26"/>
      <c r="E62" s="26"/>
      <c r="F62" s="26"/>
      <c r="G62" s="26"/>
      <c r="H62" s="26"/>
      <c r="I62" s="26"/>
      <c r="J62" s="26"/>
      <c r="K62" s="56"/>
      <c r="L62" s="56"/>
    </row>
    <row r="63" spans="1:12" s="2" customFormat="1" ht="68.25" customHeight="1">
      <c r="A63" s="26"/>
      <c r="B63" s="26"/>
      <c r="C63" s="26"/>
      <c r="D63" s="26"/>
      <c r="E63" s="26"/>
      <c r="F63" s="26"/>
      <c r="G63" s="26"/>
      <c r="H63" s="26"/>
      <c r="I63" s="26"/>
      <c r="J63" s="26"/>
      <c r="K63" s="57">
        <f>$K$25</f>
        <v>39575000</v>
      </c>
      <c r="L63" s="56"/>
    </row>
    <row r="64" spans="1:12" s="2" customFormat="1" ht="68.25" customHeight="1">
      <c r="A64" s="26"/>
      <c r="B64" s="26"/>
      <c r="C64" s="26"/>
      <c r="D64" s="26"/>
      <c r="E64" s="26"/>
      <c r="F64" s="26"/>
      <c r="G64" s="26"/>
      <c r="H64" s="26"/>
      <c r="I64" s="26"/>
      <c r="J64" s="26"/>
      <c r="K64" s="57">
        <f>$K$45</f>
        <v>0</v>
      </c>
      <c r="L64" s="58"/>
    </row>
    <row r="65" spans="1:12" s="2" customFormat="1" ht="68.25" customHeight="1">
      <c r="A65" s="26"/>
      <c r="B65" s="26"/>
      <c r="C65" s="26"/>
      <c r="D65" s="26"/>
      <c r="E65" s="26"/>
      <c r="F65" s="26"/>
      <c r="G65" s="26"/>
      <c r="H65" s="26"/>
      <c r="I65" s="26"/>
      <c r="J65" s="26"/>
      <c r="K65" s="57">
        <f>K63-K64</f>
        <v>39575000</v>
      </c>
      <c r="L65" s="58">
        <f>K65/K63*100%</f>
        <v>1</v>
      </c>
    </row>
    <row r="66" spans="1:12" s="2" customFormat="1" ht="68.25" customHeight="1">
      <c r="A66" s="26"/>
      <c r="B66" s="26"/>
      <c r="C66" s="26"/>
      <c r="D66" s="26"/>
      <c r="E66" s="26"/>
      <c r="F66" s="26"/>
      <c r="G66" s="26"/>
      <c r="H66" s="26"/>
      <c r="I66" s="26"/>
      <c r="J66" s="26"/>
      <c r="K66" s="56"/>
      <c r="L66" s="58">
        <f>K64/K63*100%</f>
        <v>0</v>
      </c>
    </row>
    <row r="67" spans="1:12" s="2" customFormat="1" ht="68.25" customHeight="1">
      <c r="A67" s="26"/>
      <c r="B67" s="28"/>
      <c r="C67" s="26"/>
      <c r="D67" s="26"/>
      <c r="E67" s="26"/>
      <c r="F67" s="26"/>
      <c r="G67" s="26"/>
      <c r="H67" s="26"/>
      <c r="I67" s="26"/>
      <c r="J67" s="26"/>
      <c r="K67" s="55"/>
      <c r="L67" s="55"/>
    </row>
    <row r="68" spans="1:12" s="2" customFormat="1" ht="68.25" customHeight="1">
      <c r="A68" s="26"/>
      <c r="B68" s="29"/>
      <c r="C68" s="30"/>
      <c r="D68" s="30"/>
      <c r="E68" s="30"/>
      <c r="F68" s="30"/>
      <c r="G68" s="22"/>
      <c r="H68" s="22"/>
      <c r="I68" s="22"/>
      <c r="J68" s="22"/>
      <c r="K68" s="22"/>
      <c r="L68" s="22"/>
    </row>
    <row r="69" spans="1:12" s="2" customFormat="1" ht="68.25" customHeight="1">
      <c r="A69" s="26"/>
      <c r="B69" s="15"/>
      <c r="C69" s="15"/>
      <c r="D69" s="17"/>
      <c r="E69" s="18"/>
      <c r="F69" s="15"/>
      <c r="G69" s="15"/>
      <c r="H69" s="15"/>
      <c r="I69" s="15"/>
      <c r="J69" s="15"/>
      <c r="K69" s="15"/>
      <c r="L69" s="15"/>
    </row>
    <row r="70" spans="1:12" s="2" customFormat="1" ht="68.25" customHeight="1">
      <c r="A70" s="23"/>
      <c r="B70" s="15"/>
      <c r="C70" s="15"/>
      <c r="D70" s="17"/>
      <c r="E70" s="18"/>
      <c r="F70" s="15"/>
      <c r="G70" s="15"/>
      <c r="H70" s="15"/>
      <c r="I70" s="15"/>
      <c r="J70" s="15"/>
      <c r="K70" s="15"/>
      <c r="L70" s="15"/>
    </row>
    <row r="71" spans="1:13" s="2" customFormat="1" ht="68.25" customHeight="1">
      <c r="A71" s="14"/>
      <c r="B71" s="15"/>
      <c r="C71" s="15"/>
      <c r="D71" s="17"/>
      <c r="E71" s="18"/>
      <c r="F71" s="15"/>
      <c r="G71" s="15"/>
      <c r="H71" s="15"/>
      <c r="I71" s="15"/>
      <c r="J71" s="15"/>
      <c r="K71" s="15"/>
      <c r="L71" s="15"/>
      <c r="M71" s="8"/>
    </row>
    <row r="72" spans="1:13" s="2" customFormat="1" ht="68.25" customHeight="1">
      <c r="A72" s="14"/>
      <c r="B72" s="15"/>
      <c r="C72" s="15"/>
      <c r="D72" s="17"/>
      <c r="E72" s="18"/>
      <c r="F72" s="15"/>
      <c r="G72" s="15"/>
      <c r="H72" s="15"/>
      <c r="I72" s="15"/>
      <c r="J72" s="15"/>
      <c r="K72" s="15"/>
      <c r="L72" s="15"/>
      <c r="M72" s="8"/>
    </row>
    <row r="73" spans="1:12" s="8" customFormat="1" ht="68.25" customHeight="1">
      <c r="A73" s="14"/>
      <c r="B73" s="15"/>
      <c r="C73" s="15"/>
      <c r="D73" s="17"/>
      <c r="E73" s="18"/>
      <c r="F73" s="15"/>
      <c r="G73" s="15"/>
      <c r="H73" s="15"/>
      <c r="I73" s="15"/>
      <c r="J73" s="15"/>
      <c r="K73" s="15"/>
      <c r="L73" s="15"/>
    </row>
    <row r="74" spans="1:12" s="8" customFormat="1" ht="68.25" customHeight="1">
      <c r="A74" s="14"/>
      <c r="B74" s="15"/>
      <c r="C74" s="15"/>
      <c r="D74" s="17"/>
      <c r="E74" s="18"/>
      <c r="F74" s="15"/>
      <c r="G74" s="15"/>
      <c r="H74" s="15"/>
      <c r="I74" s="15"/>
      <c r="J74" s="15"/>
      <c r="K74" s="15"/>
      <c r="L74" s="15"/>
    </row>
    <row r="75" spans="1:12" s="8" customFormat="1" ht="68.25" customHeight="1">
      <c r="A75" s="14"/>
      <c r="B75" s="15"/>
      <c r="C75" s="15"/>
      <c r="D75" s="17"/>
      <c r="E75" s="18"/>
      <c r="F75" s="15"/>
      <c r="G75" s="15"/>
      <c r="H75" s="15"/>
      <c r="I75" s="15"/>
      <c r="J75" s="15"/>
      <c r="K75" s="15"/>
      <c r="L75" s="15"/>
    </row>
    <row r="76" spans="1:12" s="8" customFormat="1" ht="68.25" customHeight="1">
      <c r="A76" s="14"/>
      <c r="B76" s="15"/>
      <c r="C76" s="15"/>
      <c r="D76" s="17"/>
      <c r="E76" s="18"/>
      <c r="F76" s="15"/>
      <c r="G76" s="15"/>
      <c r="H76" s="15"/>
      <c r="I76" s="15"/>
      <c r="J76" s="15"/>
      <c r="K76" s="15"/>
      <c r="L76" s="15"/>
    </row>
    <row r="77" spans="1:12" s="8" customFormat="1" ht="68.25" customHeight="1">
      <c r="A77" s="14"/>
      <c r="B77" s="15"/>
      <c r="C77" s="15"/>
      <c r="D77" s="17"/>
      <c r="E77" s="18"/>
      <c r="F77" s="15"/>
      <c r="G77" s="15"/>
      <c r="H77" s="15"/>
      <c r="I77" s="15"/>
      <c r="J77" s="15"/>
      <c r="K77" s="15"/>
      <c r="L77" s="15"/>
    </row>
    <row r="78" spans="1:12" s="8" customFormat="1" ht="68.25" customHeight="1">
      <c r="A78" s="14"/>
      <c r="B78" s="15"/>
      <c r="C78" s="15"/>
      <c r="D78" s="17"/>
      <c r="E78" s="18"/>
      <c r="F78" s="15"/>
      <c r="G78" s="15"/>
      <c r="H78" s="15"/>
      <c r="I78" s="15"/>
      <c r="J78" s="15"/>
      <c r="K78" s="15"/>
      <c r="L78" s="15"/>
    </row>
    <row r="79" spans="1:12" s="8" customFormat="1" ht="68.25" customHeight="1">
      <c r="A79" s="14"/>
      <c r="B79" s="15"/>
      <c r="C79" s="15"/>
      <c r="D79" s="17"/>
      <c r="E79" s="18"/>
      <c r="F79" s="15"/>
      <c r="G79" s="15"/>
      <c r="H79" s="15"/>
      <c r="I79" s="15"/>
      <c r="J79" s="15"/>
      <c r="K79" s="15"/>
      <c r="L79" s="15"/>
    </row>
    <row r="80" spans="1:12" s="8" customFormat="1" ht="68.25" customHeight="1">
      <c r="A80" s="14"/>
      <c r="B80" s="15"/>
      <c r="C80" s="15"/>
      <c r="D80" s="17"/>
      <c r="E80" s="18"/>
      <c r="F80" s="15"/>
      <c r="G80" s="15"/>
      <c r="H80" s="15"/>
      <c r="I80" s="15"/>
      <c r="J80" s="15"/>
      <c r="K80" s="15"/>
      <c r="L80" s="15"/>
    </row>
    <row r="81" spans="1:12" s="8" customFormat="1" ht="68.25" customHeight="1">
      <c r="A81" s="14"/>
      <c r="B81" s="15"/>
      <c r="C81" s="15"/>
      <c r="D81" s="17"/>
      <c r="E81" s="18"/>
      <c r="F81" s="15"/>
      <c r="G81" s="15"/>
      <c r="H81" s="15"/>
      <c r="I81" s="15"/>
      <c r="J81" s="15"/>
      <c r="K81" s="15"/>
      <c r="L81" s="15"/>
    </row>
    <row r="82" spans="1:12" s="8" customFormat="1" ht="68.25" customHeight="1">
      <c r="A82" s="14"/>
      <c r="B82" s="15"/>
      <c r="C82" s="15"/>
      <c r="D82" s="17"/>
      <c r="E82" s="18"/>
      <c r="F82" s="15"/>
      <c r="G82" s="15"/>
      <c r="H82" s="15"/>
      <c r="I82" s="15"/>
      <c r="J82" s="15"/>
      <c r="K82" s="15"/>
      <c r="L82" s="15"/>
    </row>
    <row r="83" spans="1:12" s="8" customFormat="1" ht="68.25" customHeight="1">
      <c r="A83" s="14"/>
      <c r="B83" s="15"/>
      <c r="C83" s="15"/>
      <c r="D83" s="17"/>
      <c r="E83" s="18"/>
      <c r="F83" s="15"/>
      <c r="G83" s="15"/>
      <c r="H83" s="15"/>
      <c r="I83" s="15"/>
      <c r="J83" s="15"/>
      <c r="K83" s="15"/>
      <c r="L83" s="15"/>
    </row>
    <row r="84" spans="1:12" s="8" customFormat="1" ht="68.25" customHeight="1">
      <c r="A84" s="14"/>
      <c r="B84" s="15"/>
      <c r="C84" s="15"/>
      <c r="D84" s="17"/>
      <c r="E84" s="18"/>
      <c r="F84" s="15"/>
      <c r="G84" s="15"/>
      <c r="H84" s="15"/>
      <c r="I84" s="15"/>
      <c r="J84" s="15"/>
      <c r="K84" s="15"/>
      <c r="L84" s="15"/>
    </row>
    <row r="85" spans="1:12" s="8" customFormat="1" ht="68.25" customHeight="1">
      <c r="A85" s="14"/>
      <c r="B85" s="15"/>
      <c r="C85" s="15"/>
      <c r="D85" s="17"/>
      <c r="E85" s="18"/>
      <c r="F85" s="15"/>
      <c r="G85" s="15"/>
      <c r="H85" s="15"/>
      <c r="I85" s="15"/>
      <c r="J85" s="15"/>
      <c r="K85" s="15"/>
      <c r="L85" s="15"/>
    </row>
    <row r="86" spans="1:12" s="8" customFormat="1" ht="68.25" customHeight="1">
      <c r="A86" s="14"/>
      <c r="B86" s="15"/>
      <c r="C86" s="15"/>
      <c r="D86" s="17"/>
      <c r="E86" s="18"/>
      <c r="F86" s="15"/>
      <c r="G86" s="15"/>
      <c r="H86" s="15"/>
      <c r="I86" s="15"/>
      <c r="J86" s="15"/>
      <c r="K86" s="15"/>
      <c r="L86" s="15"/>
    </row>
    <row r="87" spans="1:12" s="8" customFormat="1" ht="68.25" customHeight="1">
      <c r="A87" s="14"/>
      <c r="B87" s="15"/>
      <c r="C87" s="15"/>
      <c r="D87" s="17"/>
      <c r="E87" s="18"/>
      <c r="F87" s="15"/>
      <c r="G87" s="15"/>
      <c r="H87" s="15"/>
      <c r="I87" s="15"/>
      <c r="J87" s="15"/>
      <c r="K87" s="15"/>
      <c r="L87" s="15"/>
    </row>
    <row r="88" spans="1:12" s="8" customFormat="1" ht="68.25" customHeight="1">
      <c r="A88" s="14"/>
      <c r="B88" s="15"/>
      <c r="C88" s="15"/>
      <c r="D88" s="17"/>
      <c r="E88" s="18"/>
      <c r="F88" s="15"/>
      <c r="G88" s="15"/>
      <c r="H88" s="15"/>
      <c r="I88" s="15"/>
      <c r="J88" s="15"/>
      <c r="K88" s="15"/>
      <c r="L88" s="15"/>
    </row>
    <row r="89" spans="1:12" s="8" customFormat="1" ht="68.25" customHeight="1">
      <c r="A89" s="14"/>
      <c r="B89" s="15"/>
      <c r="C89" s="15"/>
      <c r="D89" s="17"/>
      <c r="E89" s="18"/>
      <c r="F89" s="15"/>
      <c r="G89" s="15"/>
      <c r="H89" s="15"/>
      <c r="I89" s="15"/>
      <c r="J89" s="15"/>
      <c r="K89" s="15"/>
      <c r="L89" s="15"/>
    </row>
    <row r="90" spans="1:12" s="8" customFormat="1" ht="68.25" customHeight="1">
      <c r="A90" s="14"/>
      <c r="B90" s="15"/>
      <c r="C90" s="15"/>
      <c r="D90" s="17"/>
      <c r="E90" s="18"/>
      <c r="F90" s="15"/>
      <c r="G90" s="15"/>
      <c r="H90" s="15"/>
      <c r="I90" s="15"/>
      <c r="J90" s="15"/>
      <c r="K90" s="15"/>
      <c r="L90" s="15"/>
    </row>
    <row r="91" spans="1:12" s="8" customFormat="1" ht="68.25" customHeight="1">
      <c r="A91" s="14"/>
      <c r="B91" s="15"/>
      <c r="C91" s="15"/>
      <c r="D91" s="17"/>
      <c r="E91" s="18"/>
      <c r="F91" s="15"/>
      <c r="G91" s="15"/>
      <c r="H91" s="15"/>
      <c r="I91" s="15"/>
      <c r="J91" s="15"/>
      <c r="K91" s="15"/>
      <c r="L91" s="15"/>
    </row>
    <row r="92" spans="1:12" s="8" customFormat="1" ht="68.25" customHeight="1">
      <c r="A92" s="14"/>
      <c r="B92" s="15"/>
      <c r="C92" s="15"/>
      <c r="D92" s="17"/>
      <c r="E92" s="18"/>
      <c r="F92" s="15"/>
      <c r="G92" s="15"/>
      <c r="H92" s="15"/>
      <c r="I92" s="15"/>
      <c r="J92" s="15"/>
      <c r="K92" s="15"/>
      <c r="L92" s="15"/>
    </row>
    <row r="93" spans="1:12" s="8" customFormat="1" ht="68.25" customHeight="1">
      <c r="A93" s="14"/>
      <c r="B93" s="15"/>
      <c r="C93" s="15"/>
      <c r="D93" s="17"/>
      <c r="E93" s="18"/>
      <c r="F93" s="15"/>
      <c r="G93" s="15"/>
      <c r="H93" s="15"/>
      <c r="I93" s="15"/>
      <c r="J93" s="15"/>
      <c r="K93" s="15"/>
      <c r="L93" s="15"/>
    </row>
    <row r="94" spans="1:12" s="8" customFormat="1" ht="68.25" customHeight="1">
      <c r="A94" s="14"/>
      <c r="B94" s="15"/>
      <c r="C94" s="15"/>
      <c r="D94" s="17"/>
      <c r="E94" s="18"/>
      <c r="F94" s="15"/>
      <c r="G94" s="15"/>
      <c r="H94" s="15"/>
      <c r="I94" s="15"/>
      <c r="J94" s="15"/>
      <c r="K94" s="15"/>
      <c r="L94" s="15"/>
    </row>
    <row r="95" spans="1:12" s="8" customFormat="1" ht="68.25" customHeight="1">
      <c r="A95" s="14"/>
      <c r="B95" s="15"/>
      <c r="C95" s="15"/>
      <c r="D95" s="17"/>
      <c r="E95" s="18"/>
      <c r="F95" s="15"/>
      <c r="G95" s="15"/>
      <c r="H95" s="15"/>
      <c r="I95" s="15"/>
      <c r="J95" s="15"/>
      <c r="K95" s="15"/>
      <c r="L95" s="15"/>
    </row>
    <row r="96" spans="1:12" s="8" customFormat="1" ht="68.25" customHeight="1">
      <c r="A96" s="14"/>
      <c r="B96" s="15"/>
      <c r="C96" s="15"/>
      <c r="D96" s="17"/>
      <c r="E96" s="18"/>
      <c r="F96" s="15"/>
      <c r="G96" s="15"/>
      <c r="H96" s="15"/>
      <c r="I96" s="15"/>
      <c r="J96" s="15"/>
      <c r="K96" s="15"/>
      <c r="L96" s="15"/>
    </row>
    <row r="97" spans="1:12" s="8" customFormat="1" ht="68.25" customHeight="1">
      <c r="A97" s="14"/>
      <c r="B97" s="15"/>
      <c r="C97" s="15"/>
      <c r="D97" s="17"/>
      <c r="E97" s="18"/>
      <c r="F97" s="15"/>
      <c r="G97" s="15"/>
      <c r="H97" s="15"/>
      <c r="I97" s="15"/>
      <c r="J97" s="15"/>
      <c r="K97" s="15"/>
      <c r="L97" s="15"/>
    </row>
    <row r="98" spans="1:12" s="8" customFormat="1" ht="68.25" customHeight="1">
      <c r="A98" s="14"/>
      <c r="B98" s="15"/>
      <c r="C98" s="15"/>
      <c r="D98" s="17"/>
      <c r="E98" s="18"/>
      <c r="F98" s="15"/>
      <c r="G98" s="15"/>
      <c r="H98" s="15"/>
      <c r="I98" s="15"/>
      <c r="J98" s="15"/>
      <c r="K98" s="15"/>
      <c r="L98" s="15"/>
    </row>
    <row r="99" spans="1:12" s="8" customFormat="1" ht="68.25" customHeight="1">
      <c r="A99" s="14"/>
      <c r="B99" s="15"/>
      <c r="C99" s="15"/>
      <c r="D99" s="17"/>
      <c r="E99" s="18"/>
      <c r="F99" s="15"/>
      <c r="G99" s="15"/>
      <c r="H99" s="15"/>
      <c r="I99" s="15"/>
      <c r="J99" s="15"/>
      <c r="K99" s="15"/>
      <c r="L99" s="15"/>
    </row>
    <row r="100" spans="1:12" s="8" customFormat="1" ht="68.25" customHeight="1">
      <c r="A100" s="14"/>
      <c r="B100" s="15"/>
      <c r="C100" s="15"/>
      <c r="D100" s="17"/>
      <c r="E100" s="18"/>
      <c r="F100" s="15"/>
      <c r="G100" s="15"/>
      <c r="H100" s="15"/>
      <c r="I100" s="15"/>
      <c r="J100" s="15"/>
      <c r="K100" s="15"/>
      <c r="L100" s="15"/>
    </row>
    <row r="101" spans="1:12" s="8" customFormat="1" ht="68.25" customHeight="1">
      <c r="A101" s="14"/>
      <c r="B101" s="15"/>
      <c r="C101" s="15"/>
      <c r="D101" s="17"/>
      <c r="E101" s="18"/>
      <c r="F101" s="15"/>
      <c r="G101" s="15"/>
      <c r="H101" s="15"/>
      <c r="I101" s="15"/>
      <c r="J101" s="15"/>
      <c r="K101" s="15"/>
      <c r="L101" s="15"/>
    </row>
    <row r="102" spans="1:12" s="8" customFormat="1" ht="68.25" customHeight="1">
      <c r="A102" s="14"/>
      <c r="B102" s="15"/>
      <c r="C102" s="15"/>
      <c r="D102" s="17"/>
      <c r="E102" s="18"/>
      <c r="F102" s="15"/>
      <c r="G102" s="15"/>
      <c r="H102" s="15"/>
      <c r="I102" s="15"/>
      <c r="J102" s="15"/>
      <c r="K102" s="15"/>
      <c r="L102" s="15"/>
    </row>
    <row r="103" spans="1:13" s="8" customFormat="1" ht="68.25" customHeight="1">
      <c r="A103" s="14"/>
      <c r="B103" s="15"/>
      <c r="C103" s="15"/>
      <c r="D103" s="17"/>
      <c r="E103" s="18"/>
      <c r="F103" s="15"/>
      <c r="G103" s="15"/>
      <c r="H103" s="15"/>
      <c r="I103" s="15"/>
      <c r="J103" s="15"/>
      <c r="K103" s="15"/>
      <c r="L103" s="15"/>
      <c r="M103" s="2"/>
    </row>
    <row r="104" spans="1:13" s="8" customFormat="1" ht="68.25" customHeight="1">
      <c r="A104" s="14"/>
      <c r="B104" s="15"/>
      <c r="C104" s="15"/>
      <c r="D104" s="17"/>
      <c r="E104" s="18"/>
      <c r="F104" s="15"/>
      <c r="G104" s="15"/>
      <c r="H104" s="15"/>
      <c r="I104" s="15"/>
      <c r="J104" s="15"/>
      <c r="K104" s="15"/>
      <c r="L104" s="15"/>
      <c r="M104" s="1"/>
    </row>
    <row r="105" spans="1:13" s="2" customFormat="1" ht="68.25" customHeight="1">
      <c r="A105" s="14"/>
      <c r="B105" s="15"/>
      <c r="C105" s="15"/>
      <c r="D105" s="17"/>
      <c r="E105" s="18"/>
      <c r="F105" s="15"/>
      <c r="G105" s="15"/>
      <c r="H105" s="15"/>
      <c r="I105" s="15"/>
      <c r="J105" s="15"/>
      <c r="K105" s="15"/>
      <c r="L105" s="15"/>
      <c r="M105" s="1"/>
    </row>
  </sheetData>
  <sheetProtection/>
  <mergeCells count="9">
    <mergeCell ref="B25:C25"/>
    <mergeCell ref="B27:L27"/>
    <mergeCell ref="B45:C45"/>
    <mergeCell ref="B1:K2"/>
    <mergeCell ref="B4:C5"/>
    <mergeCell ref="I4:K5"/>
    <mergeCell ref="B6:K6"/>
    <mergeCell ref="B7:K7"/>
    <mergeCell ref="B8:K8"/>
  </mergeCells>
  <printOptions/>
  <pageMargins left="0.2" right="0" top="0.5" bottom="0" header="0.3"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Q105"/>
  <sheetViews>
    <sheetView zoomScalePageLayoutView="0" workbookViewId="0" topLeftCell="A13">
      <selection activeCell="B67" sqref="B67"/>
    </sheetView>
  </sheetViews>
  <sheetFormatPr defaultColWidth="11.421875" defaultRowHeight="19.5" customHeight="1"/>
  <cols>
    <col min="1" max="1" width="5.7109375" style="14" customWidth="1"/>
    <col min="2" max="2" width="26.7109375" style="15" customWidth="1"/>
    <col min="3" max="3" width="14.140625" style="15" customWidth="1"/>
    <col min="4" max="4" width="7.421875" style="17" customWidth="1"/>
    <col min="5" max="5" width="10.00390625" style="18" customWidth="1"/>
    <col min="6" max="6" width="7.28125" style="15" customWidth="1"/>
    <col min="7" max="7" width="10.57421875" style="15" customWidth="1"/>
    <col min="8" max="8" width="7.421875" style="15" customWidth="1"/>
    <col min="9" max="9" width="8.28125" style="15" customWidth="1"/>
    <col min="10" max="10" width="12.140625" style="15" customWidth="1"/>
    <col min="11" max="11" width="12.57421875" style="15" customWidth="1"/>
    <col min="12" max="12" width="11.710937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60</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129"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24.75" customHeight="1">
      <c r="A10" s="41">
        <v>1</v>
      </c>
      <c r="B10" s="3" t="s">
        <v>2</v>
      </c>
      <c r="C10" s="4"/>
      <c r="D10" s="5"/>
      <c r="E10" s="21"/>
      <c r="F10" s="6"/>
      <c r="G10" s="6"/>
      <c r="H10" s="6"/>
      <c r="I10" s="6"/>
      <c r="J10" s="31"/>
      <c r="K10" s="31"/>
      <c r="L10" s="42"/>
      <c r="N10" s="33"/>
    </row>
    <row r="11" spans="1:14" s="2" customFormat="1" ht="42.75" customHeight="1">
      <c r="A11" s="43" t="s">
        <v>12</v>
      </c>
      <c r="B11" s="42" t="s">
        <v>61</v>
      </c>
      <c r="C11" s="4" t="s">
        <v>46</v>
      </c>
      <c r="D11" s="7">
        <v>2</v>
      </c>
      <c r="E11" s="51">
        <v>43750</v>
      </c>
      <c r="F11" s="6"/>
      <c r="G11" s="6">
        <v>2000</v>
      </c>
      <c r="H11" s="6">
        <v>1</v>
      </c>
      <c r="I11" s="44">
        <v>3</v>
      </c>
      <c r="J11" s="31">
        <f aca="true" t="shared" si="0" ref="J11:J18">G11+F11+(D11*E11)</f>
        <v>89500</v>
      </c>
      <c r="K11" s="31">
        <f aca="true" t="shared" si="1" ref="K11:K24">J11*I11*H11</f>
        <v>268500</v>
      </c>
      <c r="L11" s="42"/>
      <c r="N11" s="34"/>
    </row>
    <row r="12" spans="1:14" s="2" customFormat="1" ht="27.75" customHeight="1">
      <c r="A12" s="41">
        <v>2</v>
      </c>
      <c r="B12" s="3" t="s">
        <v>7</v>
      </c>
      <c r="C12" s="4" t="s">
        <v>8</v>
      </c>
      <c r="D12" s="7">
        <v>8</v>
      </c>
      <c r="E12" s="51">
        <v>43750</v>
      </c>
      <c r="F12" s="6"/>
      <c r="G12" s="6">
        <v>3000000</v>
      </c>
      <c r="H12" s="6">
        <v>1</v>
      </c>
      <c r="I12" s="44">
        <v>3</v>
      </c>
      <c r="J12" s="31">
        <f t="shared" si="0"/>
        <v>3350000</v>
      </c>
      <c r="K12" s="31">
        <f t="shared" si="1"/>
        <v>10050000</v>
      </c>
      <c r="L12" s="42"/>
      <c r="N12" s="33"/>
    </row>
    <row r="13" spans="1:14" s="2" customFormat="1" ht="29.25" customHeight="1">
      <c r="A13" s="45"/>
      <c r="B13" s="4"/>
      <c r="C13" s="4" t="s">
        <v>17</v>
      </c>
      <c r="D13" s="7">
        <v>0</v>
      </c>
      <c r="E13" s="51">
        <v>43750</v>
      </c>
      <c r="F13" s="6"/>
      <c r="G13" s="6"/>
      <c r="H13" s="6"/>
      <c r="I13" s="44"/>
      <c r="J13" s="31">
        <f t="shared" si="0"/>
        <v>0</v>
      </c>
      <c r="K13" s="31">
        <f t="shared" si="1"/>
        <v>0</v>
      </c>
      <c r="L13" s="42"/>
      <c r="N13" s="33"/>
    </row>
    <row r="14" spans="1:14" s="2" customFormat="1" ht="30.75" customHeight="1">
      <c r="A14" s="45"/>
      <c r="B14" s="4"/>
      <c r="C14" s="4" t="s">
        <v>18</v>
      </c>
      <c r="D14" s="7">
        <v>0</v>
      </c>
      <c r="E14" s="51">
        <v>43750</v>
      </c>
      <c r="F14" s="6"/>
      <c r="G14" s="6"/>
      <c r="H14" s="6"/>
      <c r="I14" s="6"/>
      <c r="J14" s="31">
        <f t="shared" si="0"/>
        <v>0</v>
      </c>
      <c r="K14" s="31">
        <f t="shared" si="1"/>
        <v>0</v>
      </c>
      <c r="L14" s="42"/>
      <c r="N14" s="33"/>
    </row>
    <row r="15" spans="1:14" s="2" customFormat="1" ht="33.75" customHeight="1">
      <c r="A15" s="41">
        <v>3</v>
      </c>
      <c r="B15" s="3" t="s">
        <v>19</v>
      </c>
      <c r="C15" s="4"/>
      <c r="D15" s="7">
        <v>0</v>
      </c>
      <c r="E15" s="51">
        <v>43750</v>
      </c>
      <c r="F15" s="6"/>
      <c r="G15" s="6"/>
      <c r="H15" s="6"/>
      <c r="I15" s="6"/>
      <c r="J15" s="31">
        <f t="shared" si="0"/>
        <v>0</v>
      </c>
      <c r="K15" s="31">
        <f t="shared" si="1"/>
        <v>0</v>
      </c>
      <c r="L15" s="42"/>
      <c r="N15" s="33"/>
    </row>
    <row r="16" spans="1:14" s="2" customFormat="1" ht="30" customHeight="1">
      <c r="A16" s="43" t="s">
        <v>23</v>
      </c>
      <c r="B16" s="4" t="s">
        <v>3</v>
      </c>
      <c r="C16" s="4"/>
      <c r="D16" s="7">
        <v>0</v>
      </c>
      <c r="E16" s="51">
        <v>43750</v>
      </c>
      <c r="F16" s="6"/>
      <c r="G16" s="51">
        <v>0</v>
      </c>
      <c r="H16" s="6">
        <v>1</v>
      </c>
      <c r="I16" s="44"/>
      <c r="J16" s="31">
        <f t="shared" si="0"/>
        <v>0</v>
      </c>
      <c r="K16" s="31">
        <f t="shared" si="1"/>
        <v>0</v>
      </c>
      <c r="L16" s="42"/>
      <c r="N16" s="33"/>
    </row>
    <row r="17" spans="1:12" s="2" customFormat="1" ht="34.5" customHeight="1">
      <c r="A17" s="43" t="s">
        <v>22</v>
      </c>
      <c r="B17" s="4" t="s">
        <v>4</v>
      </c>
      <c r="C17" s="4"/>
      <c r="D17" s="7">
        <v>0</v>
      </c>
      <c r="E17" s="51">
        <v>0</v>
      </c>
      <c r="F17" s="6"/>
      <c r="G17" s="6"/>
      <c r="H17" s="6">
        <v>1</v>
      </c>
      <c r="I17" s="6"/>
      <c r="J17" s="31">
        <f t="shared" si="0"/>
        <v>0</v>
      </c>
      <c r="K17" s="31">
        <f t="shared" si="1"/>
        <v>0</v>
      </c>
      <c r="L17" s="42"/>
    </row>
    <row r="18" spans="1:12" s="2" customFormat="1" ht="31.5" customHeight="1">
      <c r="A18" s="43" t="s">
        <v>21</v>
      </c>
      <c r="B18" s="4" t="s">
        <v>20</v>
      </c>
      <c r="C18" s="4"/>
      <c r="D18" s="7">
        <v>0</v>
      </c>
      <c r="E18" s="51">
        <v>0</v>
      </c>
      <c r="F18" s="6"/>
      <c r="G18" s="6"/>
      <c r="H18" s="6">
        <v>1</v>
      </c>
      <c r="I18" s="6"/>
      <c r="J18" s="31">
        <f t="shared" si="0"/>
        <v>0</v>
      </c>
      <c r="K18" s="31">
        <f>J18*I18*H18</f>
        <v>0</v>
      </c>
      <c r="L18" s="42"/>
    </row>
    <row r="19" spans="1:12" s="2" customFormat="1" ht="66" customHeight="1">
      <c r="A19" s="41">
        <v>4</v>
      </c>
      <c r="B19" s="4" t="s">
        <v>31</v>
      </c>
      <c r="C19" s="4"/>
      <c r="D19" s="7">
        <v>0</v>
      </c>
      <c r="E19" s="51">
        <v>43750</v>
      </c>
      <c r="F19" s="6"/>
      <c r="G19" s="6"/>
      <c r="H19" s="6"/>
      <c r="I19" s="6"/>
      <c r="J19" s="31">
        <f>G19+F19+(D19*E19)</f>
        <v>0</v>
      </c>
      <c r="K19" s="31">
        <f t="shared" si="1"/>
        <v>0</v>
      </c>
      <c r="L19" s="42"/>
    </row>
    <row r="20" spans="1:12" s="2" customFormat="1" ht="31.5" customHeight="1">
      <c r="A20" s="41">
        <v>5</v>
      </c>
      <c r="B20" s="4" t="s">
        <v>30</v>
      </c>
      <c r="C20" s="4"/>
      <c r="D20" s="7">
        <v>1</v>
      </c>
      <c r="E20" s="51">
        <v>43750</v>
      </c>
      <c r="F20" s="6"/>
      <c r="G20" s="6"/>
      <c r="H20" s="6">
        <v>1</v>
      </c>
      <c r="I20" s="6">
        <v>3</v>
      </c>
      <c r="J20" s="31">
        <f>G20+F20+(D20*E20)</f>
        <v>43750</v>
      </c>
      <c r="K20" s="31">
        <f t="shared" si="1"/>
        <v>131250</v>
      </c>
      <c r="L20" s="42"/>
    </row>
    <row r="21" spans="1:12" s="2" customFormat="1" ht="30.75" customHeight="1">
      <c r="A21" s="41">
        <v>6</v>
      </c>
      <c r="B21" s="3" t="s">
        <v>9</v>
      </c>
      <c r="C21" s="4" t="s">
        <v>8</v>
      </c>
      <c r="D21" s="7">
        <v>8</v>
      </c>
      <c r="E21" s="51">
        <v>43750</v>
      </c>
      <c r="F21" s="6"/>
      <c r="G21" s="6">
        <v>3000000</v>
      </c>
      <c r="H21" s="6">
        <v>1</v>
      </c>
      <c r="I21" s="6">
        <v>3</v>
      </c>
      <c r="J21" s="31">
        <f>G21+F21+(D21*E21)</f>
        <v>3350000</v>
      </c>
      <c r="K21" s="31">
        <f t="shared" si="1"/>
        <v>10050000</v>
      </c>
      <c r="L21" s="42"/>
    </row>
    <row r="22" spans="1:12" s="2" customFormat="1" ht="33" customHeight="1">
      <c r="A22" s="37"/>
      <c r="B22" s="4"/>
      <c r="C22" s="4" t="s">
        <v>17</v>
      </c>
      <c r="D22" s="7">
        <v>0</v>
      </c>
      <c r="E22" s="51">
        <v>43750</v>
      </c>
      <c r="F22" s="6"/>
      <c r="G22" s="6">
        <v>0</v>
      </c>
      <c r="H22" s="6"/>
      <c r="I22" s="6"/>
      <c r="J22" s="31">
        <f>D22*E22+F22+G22</f>
        <v>0</v>
      </c>
      <c r="K22" s="31">
        <f t="shared" si="1"/>
        <v>0</v>
      </c>
      <c r="L22" s="42"/>
    </row>
    <row r="23" spans="1:12" s="2" customFormat="1" ht="27.75" customHeight="1">
      <c r="A23" s="37"/>
      <c r="B23" s="4"/>
      <c r="C23" s="4" t="s">
        <v>18</v>
      </c>
      <c r="D23" s="7">
        <v>0</v>
      </c>
      <c r="E23" s="51">
        <v>43750</v>
      </c>
      <c r="F23" s="6"/>
      <c r="G23" s="6"/>
      <c r="H23" s="6"/>
      <c r="I23" s="6"/>
      <c r="J23" s="31">
        <f>G23+F23+(D23*E23)</f>
        <v>0</v>
      </c>
      <c r="K23" s="31">
        <f t="shared" si="1"/>
        <v>0</v>
      </c>
      <c r="L23" s="42"/>
    </row>
    <row r="24" spans="1:12" s="2" customFormat="1" ht="30.75" customHeight="1">
      <c r="A24" s="46"/>
      <c r="B24" s="4"/>
      <c r="C24" s="4" t="s">
        <v>6</v>
      </c>
      <c r="D24" s="7">
        <v>0</v>
      </c>
      <c r="E24" s="51">
        <v>40760</v>
      </c>
      <c r="F24" s="6"/>
      <c r="G24" s="6"/>
      <c r="H24" s="6"/>
      <c r="I24" s="6"/>
      <c r="J24" s="31">
        <f>G24+F24+(D24*E24)</f>
        <v>0</v>
      </c>
      <c r="K24" s="31">
        <f t="shared" si="1"/>
        <v>0</v>
      </c>
      <c r="L24" s="42"/>
    </row>
    <row r="25" spans="1:12" s="2" customFormat="1" ht="32.25" customHeight="1">
      <c r="A25" s="43"/>
      <c r="B25" s="97" t="s">
        <v>1</v>
      </c>
      <c r="C25" s="97"/>
      <c r="D25" s="47"/>
      <c r="E25" s="48"/>
      <c r="F25" s="48">
        <f>SUM(F10:F19)</f>
        <v>0</v>
      </c>
      <c r="G25" s="48">
        <f>SUM(G10:G24)</f>
        <v>6002000</v>
      </c>
      <c r="H25" s="49"/>
      <c r="I25" s="48"/>
      <c r="J25" s="50">
        <f>SUM(J10:J24)</f>
        <v>6833250</v>
      </c>
      <c r="K25" s="50">
        <f>SUM(K10:K24)</f>
        <v>20499750</v>
      </c>
      <c r="L25" s="48"/>
    </row>
    <row r="26" spans="1:12" s="2" customFormat="1" ht="22.5" customHeight="1">
      <c r="A26" s="9"/>
      <c r="B26" s="10"/>
      <c r="C26" s="10"/>
      <c r="D26" s="11"/>
      <c r="E26" s="12"/>
      <c r="F26" s="12"/>
      <c r="G26" s="12"/>
      <c r="H26" s="13"/>
      <c r="I26" s="12"/>
      <c r="J26" s="12"/>
      <c r="K26" s="12"/>
      <c r="L26" s="12"/>
    </row>
    <row r="27" spans="1:12" s="2" customFormat="1" ht="33.75" customHeight="1">
      <c r="A27" s="19" t="s">
        <v>11</v>
      </c>
      <c r="B27" s="98" t="s">
        <v>34</v>
      </c>
      <c r="C27" s="98"/>
      <c r="D27" s="98"/>
      <c r="E27" s="98"/>
      <c r="F27" s="98"/>
      <c r="G27" s="98"/>
      <c r="H27" s="98"/>
      <c r="I27" s="98"/>
      <c r="J27" s="98"/>
      <c r="K27" s="98"/>
      <c r="L27" s="98"/>
    </row>
    <row r="28" spans="1:12" s="2" customFormat="1" ht="18" customHeight="1">
      <c r="A28" s="23"/>
      <c r="B28" s="22"/>
      <c r="C28" s="22"/>
      <c r="D28" s="24"/>
      <c r="E28" s="25"/>
      <c r="F28" s="22"/>
      <c r="G28" s="22"/>
      <c r="H28" s="22"/>
      <c r="I28" s="22"/>
      <c r="J28" s="22"/>
      <c r="K28" s="22"/>
      <c r="L28" s="22"/>
    </row>
    <row r="29" spans="1:12" s="2" customFormat="1" ht="126">
      <c r="A29" s="37" t="s">
        <v>0</v>
      </c>
      <c r="B29" s="37" t="s">
        <v>13</v>
      </c>
      <c r="C29" s="37" t="s">
        <v>15</v>
      </c>
      <c r="D29" s="38" t="s">
        <v>24</v>
      </c>
      <c r="E29" s="39" t="s">
        <v>25</v>
      </c>
      <c r="F29" s="40" t="s">
        <v>26</v>
      </c>
      <c r="G29" s="38" t="s">
        <v>27</v>
      </c>
      <c r="H29" s="38" t="s">
        <v>16</v>
      </c>
      <c r="I29" s="38" t="s">
        <v>14</v>
      </c>
      <c r="J29" s="38" t="s">
        <v>28</v>
      </c>
      <c r="K29" s="38" t="s">
        <v>29</v>
      </c>
      <c r="L29" s="38" t="s">
        <v>5</v>
      </c>
    </row>
    <row r="30" spans="1:12" s="2" customFormat="1" ht="18" customHeight="1">
      <c r="A30" s="41">
        <v>1</v>
      </c>
      <c r="B30" s="3" t="s">
        <v>2</v>
      </c>
      <c r="C30" s="4"/>
      <c r="D30" s="5"/>
      <c r="E30" s="21"/>
      <c r="F30" s="6"/>
      <c r="G30" s="6"/>
      <c r="H30" s="6"/>
      <c r="I30" s="6"/>
      <c r="J30" s="6"/>
      <c r="K30" s="6"/>
      <c r="L30" s="42"/>
    </row>
    <row r="31" spans="1:12" s="2" customFormat="1" ht="57" customHeight="1">
      <c r="A31" s="43" t="s">
        <v>12</v>
      </c>
      <c r="B31" s="42" t="s">
        <v>54</v>
      </c>
      <c r="C31" s="4" t="s">
        <v>46</v>
      </c>
      <c r="D31" s="7">
        <v>2</v>
      </c>
      <c r="E31" s="51">
        <v>43750</v>
      </c>
      <c r="F31" s="6"/>
      <c r="G31" s="6">
        <v>2000</v>
      </c>
      <c r="H31" s="6">
        <v>1</v>
      </c>
      <c r="I31" s="44">
        <v>3</v>
      </c>
      <c r="J31" s="31">
        <v>89500</v>
      </c>
      <c r="K31" s="31">
        <f aca="true" t="shared" si="2" ref="K31:K37">J31*I31*H31</f>
        <v>268500</v>
      </c>
      <c r="L31" s="42"/>
    </row>
    <row r="32" spans="1:12" s="2" customFormat="1" ht="37.5" customHeight="1">
      <c r="A32" s="41">
        <v>2</v>
      </c>
      <c r="B32" s="3" t="s">
        <v>7</v>
      </c>
      <c r="C32" s="4" t="s">
        <v>8</v>
      </c>
      <c r="D32" s="7">
        <v>8</v>
      </c>
      <c r="E32" s="51">
        <v>43750</v>
      </c>
      <c r="F32" s="6"/>
      <c r="G32" s="6">
        <v>3000000</v>
      </c>
      <c r="H32" s="6">
        <v>1</v>
      </c>
      <c r="I32" s="44">
        <v>3</v>
      </c>
      <c r="J32" s="31">
        <f aca="true" t="shared" si="3" ref="J32:J38">G32+F32+(D32*E32)</f>
        <v>3350000</v>
      </c>
      <c r="K32" s="31">
        <f t="shared" si="2"/>
        <v>10050000</v>
      </c>
      <c r="L32" s="42"/>
    </row>
    <row r="33" spans="1:12" s="2" customFormat="1" ht="37.5" customHeight="1">
      <c r="A33" s="45"/>
      <c r="B33" s="4"/>
      <c r="C33" s="4" t="s">
        <v>17</v>
      </c>
      <c r="D33" s="7">
        <v>0</v>
      </c>
      <c r="E33" s="51">
        <v>43750</v>
      </c>
      <c r="F33" s="6"/>
      <c r="G33" s="6"/>
      <c r="H33" s="6">
        <v>1</v>
      </c>
      <c r="I33" s="44"/>
      <c r="J33" s="31">
        <f t="shared" si="3"/>
        <v>0</v>
      </c>
      <c r="K33" s="31">
        <f t="shared" si="2"/>
        <v>0</v>
      </c>
      <c r="L33" s="42"/>
    </row>
    <row r="34" spans="1:12" s="35" customFormat="1" ht="42" customHeight="1">
      <c r="A34" s="45"/>
      <c r="B34" s="4"/>
      <c r="C34" s="4" t="s">
        <v>18</v>
      </c>
      <c r="D34" s="7">
        <v>0</v>
      </c>
      <c r="E34" s="51">
        <v>43750</v>
      </c>
      <c r="F34" s="6"/>
      <c r="G34" s="6"/>
      <c r="H34" s="6">
        <v>1</v>
      </c>
      <c r="I34" s="6"/>
      <c r="J34" s="31">
        <f t="shared" si="3"/>
        <v>0</v>
      </c>
      <c r="K34" s="31">
        <f t="shared" si="2"/>
        <v>0</v>
      </c>
      <c r="L34" s="42"/>
    </row>
    <row r="35" spans="1:12" s="2" customFormat="1" ht="49.5" customHeight="1">
      <c r="A35" s="41">
        <v>3</v>
      </c>
      <c r="B35" s="3" t="s">
        <v>19</v>
      </c>
      <c r="C35" s="4"/>
      <c r="D35" s="7">
        <v>0</v>
      </c>
      <c r="E35" s="51">
        <v>43750</v>
      </c>
      <c r="F35" s="6"/>
      <c r="G35" s="6"/>
      <c r="H35" s="6">
        <v>1</v>
      </c>
      <c r="I35" s="6"/>
      <c r="J35" s="31">
        <f t="shared" si="3"/>
        <v>0</v>
      </c>
      <c r="K35" s="31">
        <f t="shared" si="2"/>
        <v>0</v>
      </c>
      <c r="L35" s="42"/>
    </row>
    <row r="36" spans="1:14" s="2" customFormat="1" ht="33.75" customHeight="1">
      <c r="A36" s="43" t="s">
        <v>23</v>
      </c>
      <c r="B36" s="4" t="s">
        <v>3</v>
      </c>
      <c r="C36" s="4"/>
      <c r="D36" s="7">
        <v>0</v>
      </c>
      <c r="E36" s="51">
        <v>43750</v>
      </c>
      <c r="F36" s="6"/>
      <c r="G36" s="51">
        <v>0</v>
      </c>
      <c r="H36" s="6"/>
      <c r="I36" s="6"/>
      <c r="J36" s="31">
        <f t="shared" si="3"/>
        <v>0</v>
      </c>
      <c r="K36" s="31">
        <f t="shared" si="2"/>
        <v>0</v>
      </c>
      <c r="L36" s="42"/>
      <c r="N36" s="34"/>
    </row>
    <row r="37" spans="1:14" s="2" customFormat="1" ht="36" customHeight="1">
      <c r="A37" s="43" t="s">
        <v>22</v>
      </c>
      <c r="B37" s="4" t="s">
        <v>4</v>
      </c>
      <c r="C37" s="4"/>
      <c r="D37" s="7">
        <v>0</v>
      </c>
      <c r="E37" s="51">
        <v>0</v>
      </c>
      <c r="F37" s="6"/>
      <c r="G37" s="6"/>
      <c r="H37" s="6"/>
      <c r="I37" s="6"/>
      <c r="J37" s="31">
        <f t="shared" si="3"/>
        <v>0</v>
      </c>
      <c r="K37" s="31">
        <f t="shared" si="2"/>
        <v>0</v>
      </c>
      <c r="L37" s="42"/>
      <c r="N37" s="33"/>
    </row>
    <row r="38" spans="1:14" s="2" customFormat="1" ht="25.5" customHeight="1">
      <c r="A38" s="43" t="s">
        <v>21</v>
      </c>
      <c r="B38" s="4" t="s">
        <v>20</v>
      </c>
      <c r="C38" s="4"/>
      <c r="D38" s="7">
        <v>0</v>
      </c>
      <c r="E38" s="51">
        <v>0</v>
      </c>
      <c r="F38" s="6"/>
      <c r="G38" s="6"/>
      <c r="H38" s="6"/>
      <c r="I38" s="6"/>
      <c r="J38" s="31">
        <f t="shared" si="3"/>
        <v>0</v>
      </c>
      <c r="K38" s="31">
        <f>J38*I38*H38</f>
        <v>0</v>
      </c>
      <c r="L38" s="42"/>
      <c r="N38" s="33"/>
    </row>
    <row r="39" spans="1:14" s="2" customFormat="1" ht="48.75" customHeight="1">
      <c r="A39" s="41">
        <v>4</v>
      </c>
      <c r="B39" s="4" t="s">
        <v>31</v>
      </c>
      <c r="C39" s="4"/>
      <c r="D39" s="7">
        <v>0</v>
      </c>
      <c r="E39" s="51">
        <v>43750</v>
      </c>
      <c r="F39" s="6"/>
      <c r="G39" s="6"/>
      <c r="H39" s="6"/>
      <c r="I39" s="6"/>
      <c r="J39" s="31">
        <f>G39+F39+(D39*E39)</f>
        <v>0</v>
      </c>
      <c r="K39" s="31">
        <f aca="true" t="shared" si="4" ref="K39:K44">J39*I39*H39</f>
        <v>0</v>
      </c>
      <c r="L39" s="42"/>
      <c r="N39" s="33"/>
    </row>
    <row r="40" spans="1:14" s="2" customFormat="1" ht="51.75" customHeight="1">
      <c r="A40" s="41">
        <v>5</v>
      </c>
      <c r="B40" s="4" t="s">
        <v>30</v>
      </c>
      <c r="C40" s="4"/>
      <c r="D40" s="7">
        <v>1</v>
      </c>
      <c r="E40" s="51">
        <v>43750</v>
      </c>
      <c r="F40" s="6"/>
      <c r="G40" s="6"/>
      <c r="H40" s="6">
        <v>1</v>
      </c>
      <c r="I40" s="6">
        <v>3</v>
      </c>
      <c r="J40" s="31">
        <f>G40+F40+(D40*E40)</f>
        <v>43750</v>
      </c>
      <c r="K40" s="31">
        <f t="shared" si="4"/>
        <v>131250</v>
      </c>
      <c r="L40" s="42"/>
      <c r="N40" s="33"/>
    </row>
    <row r="41" spans="1:12" s="2" customFormat="1" ht="42.75" customHeight="1">
      <c r="A41" s="41">
        <v>6</v>
      </c>
      <c r="B41" s="3" t="s">
        <v>9</v>
      </c>
      <c r="C41" s="4" t="s">
        <v>8</v>
      </c>
      <c r="D41" s="7">
        <v>8</v>
      </c>
      <c r="E41" s="51">
        <v>43750</v>
      </c>
      <c r="F41" s="6"/>
      <c r="G41" s="6">
        <v>3000000</v>
      </c>
      <c r="H41" s="6">
        <v>1</v>
      </c>
      <c r="I41" s="6">
        <v>3</v>
      </c>
      <c r="J41" s="31">
        <f>G41+F41+(D41*E41)</f>
        <v>3350000</v>
      </c>
      <c r="K41" s="31">
        <f t="shared" si="4"/>
        <v>10050000</v>
      </c>
      <c r="L41" s="42"/>
    </row>
    <row r="42" spans="1:12" s="2" customFormat="1" ht="31.5" customHeight="1">
      <c r="A42" s="37"/>
      <c r="B42" s="4"/>
      <c r="C42" s="4" t="s">
        <v>17</v>
      </c>
      <c r="D42" s="7">
        <v>0</v>
      </c>
      <c r="E42" s="51">
        <v>43750</v>
      </c>
      <c r="F42" s="6"/>
      <c r="G42" s="6">
        <v>0</v>
      </c>
      <c r="H42" s="6"/>
      <c r="I42" s="6"/>
      <c r="J42" s="31">
        <f>D42*E42+F42+G42</f>
        <v>0</v>
      </c>
      <c r="K42" s="31">
        <f t="shared" si="4"/>
        <v>0</v>
      </c>
      <c r="L42" s="42"/>
    </row>
    <row r="43" spans="1:12" s="2" customFormat="1" ht="18" customHeight="1">
      <c r="A43" s="37"/>
      <c r="B43" s="4"/>
      <c r="C43" s="4" t="s">
        <v>18</v>
      </c>
      <c r="D43" s="7">
        <v>0</v>
      </c>
      <c r="E43" s="51">
        <v>43750</v>
      </c>
      <c r="F43" s="6"/>
      <c r="G43" s="6"/>
      <c r="H43" s="6"/>
      <c r="I43" s="6"/>
      <c r="J43" s="31">
        <f>G43+F43+(D43*E43)</f>
        <v>0</v>
      </c>
      <c r="K43" s="31">
        <f t="shared" si="4"/>
        <v>0</v>
      </c>
      <c r="L43" s="42"/>
    </row>
    <row r="44" spans="1:12" s="2" customFormat="1" ht="31.5" customHeight="1">
      <c r="A44" s="46"/>
      <c r="B44" s="4"/>
      <c r="C44" s="4" t="s">
        <v>6</v>
      </c>
      <c r="D44" s="7">
        <v>0</v>
      </c>
      <c r="E44" s="51">
        <v>43750</v>
      </c>
      <c r="F44" s="6"/>
      <c r="G44" s="6"/>
      <c r="H44" s="6"/>
      <c r="I44" s="6"/>
      <c r="J44" s="31">
        <f>G44+F44+(D44*E44)</f>
        <v>0</v>
      </c>
      <c r="K44" s="31">
        <f t="shared" si="4"/>
        <v>0</v>
      </c>
      <c r="L44" s="42"/>
    </row>
    <row r="45" spans="1:12" s="2" customFormat="1" ht="15.75">
      <c r="A45" s="43"/>
      <c r="B45" s="97" t="s">
        <v>1</v>
      </c>
      <c r="C45" s="97"/>
      <c r="D45" s="47"/>
      <c r="E45" s="48"/>
      <c r="F45" s="48">
        <f>SUM(F30:F39)</f>
        <v>0</v>
      </c>
      <c r="G45" s="48">
        <f>SUM(G30:G44)</f>
        <v>6002000</v>
      </c>
      <c r="H45" s="49"/>
      <c r="I45" s="48"/>
      <c r="J45" s="50">
        <f>SUM(J30:J44)</f>
        <v>6833250</v>
      </c>
      <c r="K45" s="50">
        <f>SUM(K30:K44)</f>
        <v>20499750</v>
      </c>
      <c r="L45" s="48"/>
    </row>
    <row r="46" spans="1:12" s="2" customFormat="1" ht="18" customHeight="1">
      <c r="A46" s="26"/>
      <c r="B46" s="26"/>
      <c r="C46" s="26"/>
      <c r="D46" s="26"/>
      <c r="E46" s="26"/>
      <c r="F46" s="26"/>
      <c r="G46" s="26"/>
      <c r="H46" s="26"/>
      <c r="I46" s="26"/>
      <c r="J46" s="26"/>
      <c r="K46" s="26"/>
      <c r="L46" s="26"/>
    </row>
    <row r="47" spans="1:12" s="2" customFormat="1" ht="18" customHeight="1">
      <c r="A47" s="26"/>
      <c r="B47" s="26"/>
      <c r="C47" s="26"/>
      <c r="D47" s="26"/>
      <c r="E47" s="26"/>
      <c r="F47" s="26"/>
      <c r="G47" s="26"/>
      <c r="H47" s="26"/>
      <c r="I47" s="26"/>
      <c r="J47" s="26"/>
      <c r="K47" s="26"/>
      <c r="L47" s="26"/>
    </row>
    <row r="48" spans="1:12" s="2" customFormat="1" ht="15.75">
      <c r="A48" s="26"/>
      <c r="B48" s="26"/>
      <c r="C48" s="26"/>
      <c r="D48" s="26"/>
      <c r="E48" s="26"/>
      <c r="F48" s="26"/>
      <c r="G48" s="26"/>
      <c r="H48" s="26"/>
      <c r="I48" s="26"/>
      <c r="J48" s="26"/>
      <c r="K48" s="26"/>
      <c r="L48" s="26"/>
    </row>
    <row r="49" spans="1:12" s="2" customFormat="1" ht="32.25" customHeight="1">
      <c r="A49" s="26"/>
      <c r="B49" s="26"/>
      <c r="C49" s="26"/>
      <c r="D49" s="26"/>
      <c r="E49" s="26"/>
      <c r="F49" s="26"/>
      <c r="G49" s="26"/>
      <c r="H49" s="26"/>
      <c r="I49" s="26"/>
      <c r="J49" s="26"/>
      <c r="K49" s="26"/>
      <c r="L49" s="26"/>
    </row>
    <row r="50" spans="1:12" s="2" customFormat="1" ht="22.5" customHeight="1">
      <c r="A50" s="26"/>
      <c r="B50" s="26"/>
      <c r="C50" s="26"/>
      <c r="D50" s="26"/>
      <c r="E50" s="26"/>
      <c r="F50" s="26"/>
      <c r="G50" s="26"/>
      <c r="H50" s="26"/>
      <c r="I50" s="26"/>
      <c r="J50" s="26"/>
      <c r="K50" s="26"/>
      <c r="L50" s="26"/>
    </row>
    <row r="51" spans="1:12" s="2" customFormat="1" ht="33.75" customHeight="1">
      <c r="A51" s="26"/>
      <c r="B51" s="26"/>
      <c r="C51" s="26"/>
      <c r="D51" s="26"/>
      <c r="E51" s="26"/>
      <c r="F51" s="26"/>
      <c r="G51" s="26"/>
      <c r="H51" s="26"/>
      <c r="I51" s="26"/>
      <c r="J51" s="26"/>
      <c r="K51" s="26"/>
      <c r="L51" s="26"/>
    </row>
    <row r="52" spans="1:12" s="2" customFormat="1" ht="18" customHeight="1">
      <c r="A52" s="26"/>
      <c r="B52" s="26"/>
      <c r="C52" s="26"/>
      <c r="D52" s="26"/>
      <c r="E52" s="26"/>
      <c r="F52" s="26"/>
      <c r="G52" s="26"/>
      <c r="H52" s="26"/>
      <c r="I52" s="26"/>
      <c r="J52" s="26"/>
      <c r="K52" s="26"/>
      <c r="L52" s="26"/>
    </row>
    <row r="53" spans="1:12" s="2" customFormat="1" ht="15.75">
      <c r="A53" s="26"/>
      <c r="B53" s="26"/>
      <c r="C53" s="26"/>
      <c r="D53" s="26"/>
      <c r="E53" s="26"/>
      <c r="F53" s="26"/>
      <c r="G53" s="26"/>
      <c r="H53" s="26"/>
      <c r="I53" s="26"/>
      <c r="J53" s="26"/>
      <c r="K53" s="26"/>
      <c r="L53" s="26"/>
    </row>
    <row r="54" spans="1:12" s="2" customFormat="1" ht="18" customHeight="1">
      <c r="A54" s="26"/>
      <c r="B54" s="26"/>
      <c r="C54" s="26"/>
      <c r="D54" s="26"/>
      <c r="E54" s="26"/>
      <c r="F54" s="26"/>
      <c r="G54" s="26"/>
      <c r="H54" s="26"/>
      <c r="I54" s="26"/>
      <c r="J54" s="26"/>
      <c r="K54" s="26"/>
      <c r="L54" s="26"/>
    </row>
    <row r="55" spans="1:12" s="2" customFormat="1" ht="24" customHeight="1">
      <c r="A55" s="26"/>
      <c r="B55" s="26"/>
      <c r="C55" s="26"/>
      <c r="D55" s="26"/>
      <c r="E55" s="26"/>
      <c r="F55" s="26"/>
      <c r="G55" s="26"/>
      <c r="H55" s="26"/>
      <c r="I55" s="26"/>
      <c r="J55" s="26"/>
      <c r="K55" s="26"/>
      <c r="L55" s="26"/>
    </row>
    <row r="56" spans="1:12" s="2" customFormat="1" ht="24.7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7"/>
      <c r="L60" s="27"/>
    </row>
    <row r="61" spans="1:12" s="2" customFormat="1" ht="19.5" customHeight="1">
      <c r="A61" s="26"/>
      <c r="B61" s="26"/>
      <c r="C61" s="26"/>
      <c r="D61" s="26"/>
      <c r="E61" s="26"/>
      <c r="F61" s="26"/>
      <c r="G61" s="26"/>
      <c r="H61" s="26"/>
      <c r="I61" s="26"/>
      <c r="J61" s="26"/>
      <c r="K61" s="27"/>
      <c r="L61" s="27"/>
    </row>
    <row r="62" spans="1:12" s="2" customFormat="1" ht="19.5" customHeight="1">
      <c r="A62" s="26"/>
      <c r="B62" s="26"/>
      <c r="C62" s="26"/>
      <c r="D62" s="26"/>
      <c r="E62" s="26"/>
      <c r="F62" s="26"/>
      <c r="G62" s="26"/>
      <c r="H62" s="26"/>
      <c r="I62" s="26"/>
      <c r="J62" s="26"/>
      <c r="K62" s="27"/>
      <c r="L62" s="27"/>
    </row>
    <row r="63" spans="1:12" s="2" customFormat="1" ht="19.5" customHeight="1">
      <c r="A63" s="26"/>
      <c r="B63" s="26"/>
      <c r="C63" s="26"/>
      <c r="D63" s="26"/>
      <c r="E63" s="26"/>
      <c r="F63" s="26"/>
      <c r="G63" s="26"/>
      <c r="H63" s="26"/>
      <c r="I63" s="26"/>
      <c r="J63" s="26"/>
      <c r="K63" s="27"/>
      <c r="L63" s="27"/>
    </row>
    <row r="64" spans="1:12" s="2" customFormat="1" ht="19.5" customHeight="1">
      <c r="A64" s="26"/>
      <c r="B64" s="26"/>
      <c r="C64" s="26"/>
      <c r="D64" s="26"/>
      <c r="E64" s="26"/>
      <c r="F64" s="26"/>
      <c r="G64" s="26"/>
      <c r="H64" s="26"/>
      <c r="I64" s="26"/>
      <c r="J64" s="26"/>
      <c r="K64" s="27"/>
      <c r="L64" s="27"/>
    </row>
    <row r="65" spans="1:12" s="2" customFormat="1" ht="19.5" customHeight="1">
      <c r="A65" s="26"/>
      <c r="B65" s="26"/>
      <c r="C65" s="26"/>
      <c r="D65" s="26"/>
      <c r="E65" s="26"/>
      <c r="F65" s="26"/>
      <c r="G65" s="26"/>
      <c r="H65" s="26"/>
      <c r="I65" s="26"/>
      <c r="J65" s="26"/>
      <c r="K65" s="27"/>
      <c r="L65" s="27"/>
    </row>
    <row r="66" spans="1:12" s="2" customFormat="1" ht="19.5" customHeight="1">
      <c r="A66" s="26"/>
      <c r="B66" s="26"/>
      <c r="C66" s="26"/>
      <c r="D66" s="26"/>
      <c r="E66" s="26"/>
      <c r="F66" s="26"/>
      <c r="G66" s="26"/>
      <c r="H66" s="26"/>
      <c r="I66" s="26"/>
      <c r="J66" s="26"/>
      <c r="K66" s="55"/>
      <c r="L66" s="55"/>
    </row>
    <row r="67" spans="1:12" s="2" customFormat="1" ht="19.5" customHeight="1">
      <c r="A67" s="26"/>
      <c r="B67" s="26"/>
      <c r="C67" s="26"/>
      <c r="D67" s="26"/>
      <c r="E67" s="26"/>
      <c r="F67" s="26"/>
      <c r="G67" s="26"/>
      <c r="H67" s="26"/>
      <c r="I67" s="26"/>
      <c r="J67" s="26"/>
      <c r="K67" s="56"/>
      <c r="L67" s="56"/>
    </row>
    <row r="68" spans="1:12" s="2" customFormat="1" ht="19.5" customHeight="1">
      <c r="A68" s="26"/>
      <c r="B68" s="26"/>
      <c r="C68" s="26"/>
      <c r="D68" s="26"/>
      <c r="E68" s="26"/>
      <c r="F68" s="26"/>
      <c r="G68" s="26"/>
      <c r="H68" s="26"/>
      <c r="I68" s="26"/>
      <c r="J68" s="26"/>
      <c r="K68" s="57">
        <f>$K$25</f>
        <v>20499750</v>
      </c>
      <c r="L68" s="56"/>
    </row>
    <row r="69" spans="1:12" s="2" customFormat="1" ht="19.5" customHeight="1">
      <c r="A69" s="26"/>
      <c r="B69" s="26"/>
      <c r="C69" s="26"/>
      <c r="D69" s="26"/>
      <c r="E69" s="26"/>
      <c r="F69" s="26"/>
      <c r="G69" s="26"/>
      <c r="H69" s="26"/>
      <c r="I69" s="26"/>
      <c r="J69" s="26"/>
      <c r="K69" s="57">
        <f>$K$45</f>
        <v>20499750</v>
      </c>
      <c r="L69" s="58"/>
    </row>
    <row r="70" spans="1:12" s="2" customFormat="1" ht="19.5" customHeight="1">
      <c r="A70" s="26"/>
      <c r="B70" s="26"/>
      <c r="C70" s="26"/>
      <c r="D70" s="26"/>
      <c r="E70" s="26"/>
      <c r="F70" s="26"/>
      <c r="G70" s="26"/>
      <c r="H70" s="26"/>
      <c r="I70" s="26"/>
      <c r="J70" s="26"/>
      <c r="K70" s="57">
        <f>K68-K69</f>
        <v>0</v>
      </c>
      <c r="L70" s="58">
        <f>K70/K68*100%</f>
        <v>0</v>
      </c>
    </row>
    <row r="71" spans="1:13" s="2" customFormat="1" ht="19.5" customHeight="1">
      <c r="A71" s="26"/>
      <c r="B71" s="26"/>
      <c r="C71" s="26"/>
      <c r="D71" s="26"/>
      <c r="E71" s="26"/>
      <c r="F71" s="26"/>
      <c r="G71" s="26"/>
      <c r="H71" s="26"/>
      <c r="I71" s="26"/>
      <c r="J71" s="26"/>
      <c r="K71" s="56"/>
      <c r="L71" s="58">
        <f>K69/K68*100%</f>
        <v>1</v>
      </c>
      <c r="M71" s="8"/>
    </row>
    <row r="72" spans="1:13" s="2" customFormat="1" ht="29.25" customHeight="1">
      <c r="A72" s="26"/>
      <c r="B72" s="28"/>
      <c r="C72" s="26"/>
      <c r="D72" s="26"/>
      <c r="E72" s="26"/>
      <c r="F72" s="26"/>
      <c r="G72" s="26"/>
      <c r="H72" s="26"/>
      <c r="I72" s="26"/>
      <c r="J72" s="26"/>
      <c r="K72" s="55"/>
      <c r="L72" s="55"/>
      <c r="M72" s="8"/>
    </row>
    <row r="73" spans="1:12" s="8" customFormat="1" ht="15.75">
      <c r="A73" s="23"/>
      <c r="B73" s="29"/>
      <c r="C73" s="30"/>
      <c r="D73" s="30"/>
      <c r="E73" s="30"/>
      <c r="F73" s="30"/>
      <c r="G73" s="22"/>
      <c r="H73" s="22"/>
      <c r="I73" s="22"/>
      <c r="J73" s="22"/>
      <c r="K73" s="22"/>
      <c r="L73" s="22"/>
    </row>
    <row r="74" spans="1:12" s="8" customFormat="1" ht="15.75">
      <c r="A74" s="14"/>
      <c r="B74" s="15"/>
      <c r="C74" s="15"/>
      <c r="D74" s="17"/>
      <c r="E74" s="18"/>
      <c r="F74" s="15"/>
      <c r="G74" s="15"/>
      <c r="H74" s="15"/>
      <c r="I74" s="15"/>
      <c r="J74" s="15"/>
      <c r="K74" s="15"/>
      <c r="L74" s="15"/>
    </row>
    <row r="75" spans="1:12" s="8" customFormat="1" ht="15.75">
      <c r="A75" s="14"/>
      <c r="B75" s="15"/>
      <c r="C75" s="15"/>
      <c r="D75" s="17"/>
      <c r="E75" s="18"/>
      <c r="F75" s="15"/>
      <c r="G75" s="15"/>
      <c r="H75" s="15"/>
      <c r="I75" s="15"/>
      <c r="J75" s="15"/>
      <c r="K75" s="15"/>
      <c r="L75" s="15"/>
    </row>
    <row r="76" spans="1:12" s="8" customFormat="1" ht="15.75">
      <c r="A76" s="14"/>
      <c r="B76" s="15"/>
      <c r="C76" s="15"/>
      <c r="D76" s="17"/>
      <c r="E76" s="18"/>
      <c r="F76" s="15"/>
      <c r="G76" s="15"/>
      <c r="H76" s="15"/>
      <c r="I76" s="15"/>
      <c r="J76" s="15"/>
      <c r="K76" s="15"/>
      <c r="L76" s="15"/>
    </row>
    <row r="77" spans="1:12" s="8" customFormat="1" ht="15.75">
      <c r="A77" s="14"/>
      <c r="B77" s="15"/>
      <c r="C77" s="15"/>
      <c r="D77" s="17"/>
      <c r="E77" s="18"/>
      <c r="F77" s="15"/>
      <c r="G77" s="15"/>
      <c r="H77" s="15"/>
      <c r="I77" s="15"/>
      <c r="J77" s="15"/>
      <c r="K77" s="15"/>
      <c r="L77" s="15"/>
    </row>
    <row r="78" spans="1:12" s="8" customFormat="1" ht="15.75">
      <c r="A78" s="14"/>
      <c r="B78" s="15"/>
      <c r="C78" s="15"/>
      <c r="D78" s="17"/>
      <c r="E78" s="18"/>
      <c r="F78" s="15"/>
      <c r="G78" s="15"/>
      <c r="H78" s="15"/>
      <c r="I78" s="15"/>
      <c r="J78" s="15"/>
      <c r="K78" s="15"/>
      <c r="L78" s="15"/>
    </row>
    <row r="79" spans="1:12" s="8" customFormat="1" ht="15.75">
      <c r="A79" s="14"/>
      <c r="B79" s="15"/>
      <c r="C79" s="15"/>
      <c r="D79" s="17"/>
      <c r="E79" s="18"/>
      <c r="F79" s="15"/>
      <c r="G79" s="15"/>
      <c r="H79" s="15"/>
      <c r="I79" s="15"/>
      <c r="J79" s="15"/>
      <c r="K79" s="15"/>
      <c r="L79" s="15"/>
    </row>
    <row r="80" spans="1:12" s="8" customFormat="1" ht="15.75">
      <c r="A80" s="14"/>
      <c r="B80" s="15"/>
      <c r="C80" s="15"/>
      <c r="D80" s="17"/>
      <c r="E80" s="18"/>
      <c r="F80" s="15"/>
      <c r="G80" s="15"/>
      <c r="H80" s="15"/>
      <c r="I80" s="15"/>
      <c r="J80" s="15"/>
      <c r="K80" s="15"/>
      <c r="L80" s="15"/>
    </row>
    <row r="81" spans="1:12" s="8" customFormat="1" ht="15.75">
      <c r="A81" s="14"/>
      <c r="B81" s="15"/>
      <c r="C81" s="15"/>
      <c r="D81" s="17"/>
      <c r="E81" s="18"/>
      <c r="F81" s="15"/>
      <c r="G81" s="15"/>
      <c r="H81" s="15"/>
      <c r="I81" s="15"/>
      <c r="J81" s="15"/>
      <c r="K81" s="15"/>
      <c r="L81" s="15"/>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2" s="8" customFormat="1" ht="15.75">
      <c r="A98" s="14"/>
      <c r="B98" s="15"/>
      <c r="C98" s="15"/>
      <c r="D98" s="17"/>
      <c r="E98" s="18"/>
      <c r="F98" s="15"/>
      <c r="G98" s="15"/>
      <c r="H98" s="15"/>
      <c r="I98" s="15"/>
      <c r="J98" s="15"/>
      <c r="K98" s="15"/>
      <c r="L98" s="15"/>
    </row>
    <row r="99" spans="1:12" s="8" customFormat="1" ht="15.75">
      <c r="A99" s="14"/>
      <c r="B99" s="15"/>
      <c r="C99" s="15"/>
      <c r="D99" s="17"/>
      <c r="E99" s="18"/>
      <c r="F99" s="15"/>
      <c r="G99" s="15"/>
      <c r="H99" s="15"/>
      <c r="I99" s="15"/>
      <c r="J99" s="15"/>
      <c r="K99" s="15"/>
      <c r="L99" s="15"/>
    </row>
    <row r="100" spans="1:12" s="8" customFormat="1" ht="15.75">
      <c r="A100" s="14"/>
      <c r="B100" s="15"/>
      <c r="C100" s="15"/>
      <c r="D100" s="17"/>
      <c r="E100" s="18"/>
      <c r="F100" s="15"/>
      <c r="G100" s="15"/>
      <c r="H100" s="15"/>
      <c r="I100" s="15"/>
      <c r="J100" s="15"/>
      <c r="K100" s="15"/>
      <c r="L100" s="15"/>
    </row>
    <row r="101" spans="1:12" s="8" customFormat="1" ht="15.75">
      <c r="A101" s="14"/>
      <c r="B101" s="15"/>
      <c r="C101" s="15"/>
      <c r="D101" s="17"/>
      <c r="E101" s="18"/>
      <c r="F101" s="15"/>
      <c r="G101" s="15"/>
      <c r="H101" s="15"/>
      <c r="I101" s="15"/>
      <c r="J101" s="15"/>
      <c r="K101" s="15"/>
      <c r="L101" s="15"/>
    </row>
    <row r="102" spans="1:12" s="8" customFormat="1" ht="15.75">
      <c r="A102" s="14"/>
      <c r="B102" s="15"/>
      <c r="C102" s="15"/>
      <c r="D102" s="17"/>
      <c r="E102" s="18"/>
      <c r="F102" s="15"/>
      <c r="G102" s="15"/>
      <c r="H102" s="15"/>
      <c r="I102" s="15"/>
      <c r="J102" s="15"/>
      <c r="K102" s="15"/>
      <c r="L102" s="15"/>
    </row>
    <row r="103" spans="1:13" s="8" customFormat="1" ht="15.75">
      <c r="A103" s="14"/>
      <c r="B103" s="15"/>
      <c r="C103" s="15"/>
      <c r="D103" s="17"/>
      <c r="E103" s="18"/>
      <c r="F103" s="15"/>
      <c r="G103" s="15"/>
      <c r="H103" s="15"/>
      <c r="I103" s="15"/>
      <c r="J103" s="15"/>
      <c r="K103" s="15"/>
      <c r="L103" s="15"/>
      <c r="M103" s="2"/>
    </row>
    <row r="104" spans="1:13" s="8" customFormat="1" ht="15.75">
      <c r="A104" s="14"/>
      <c r="B104" s="15"/>
      <c r="C104" s="15"/>
      <c r="D104" s="17"/>
      <c r="E104" s="18"/>
      <c r="F104" s="15"/>
      <c r="G104" s="15"/>
      <c r="H104" s="15"/>
      <c r="I104" s="15"/>
      <c r="J104" s="15"/>
      <c r="K104" s="15"/>
      <c r="L104" s="15"/>
      <c r="M104" s="1"/>
    </row>
    <row r="105" spans="1:13" s="2" customFormat="1" ht="19.5" customHeight="1">
      <c r="A105" s="14"/>
      <c r="B105" s="15"/>
      <c r="C105" s="15"/>
      <c r="D105" s="17"/>
      <c r="E105" s="18"/>
      <c r="F105" s="15"/>
      <c r="G105" s="15"/>
      <c r="H105" s="15"/>
      <c r="I105" s="15"/>
      <c r="J105" s="15"/>
      <c r="K105" s="15"/>
      <c r="L105" s="15"/>
      <c r="M105" s="1"/>
    </row>
  </sheetData>
  <sheetProtection/>
  <mergeCells count="9">
    <mergeCell ref="B25:C25"/>
    <mergeCell ref="B27:L27"/>
    <mergeCell ref="B45:C45"/>
    <mergeCell ref="B1:K2"/>
    <mergeCell ref="B4:C5"/>
    <mergeCell ref="I4:K5"/>
    <mergeCell ref="B6:K6"/>
    <mergeCell ref="B7:K7"/>
    <mergeCell ref="B8:K8"/>
  </mergeCells>
  <printOptions/>
  <pageMargins left="0.2" right="0.2" top="0.5" bottom="0.5" header="0.05" footer="0"/>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Q103"/>
  <sheetViews>
    <sheetView zoomScalePageLayoutView="0" workbookViewId="0" topLeftCell="A7">
      <selection activeCell="B8" sqref="B7:K8"/>
    </sheetView>
  </sheetViews>
  <sheetFormatPr defaultColWidth="11.421875" defaultRowHeight="19.5" customHeight="1"/>
  <cols>
    <col min="1" max="1" width="5.140625" style="14" customWidth="1"/>
    <col min="2" max="2" width="30.8515625" style="15" customWidth="1"/>
    <col min="3" max="3" width="14.140625" style="15" customWidth="1"/>
    <col min="4" max="4" width="8.8515625" style="17" customWidth="1"/>
    <col min="5" max="5" width="8.57421875" style="18" customWidth="1"/>
    <col min="6" max="6" width="7.8515625" style="15" customWidth="1"/>
    <col min="7" max="7" width="8.140625" style="15" customWidth="1"/>
    <col min="8" max="8" width="7.421875" style="15" customWidth="1"/>
    <col min="9" max="9" width="8.421875" style="15" customWidth="1"/>
    <col min="10" max="10" width="10.28125" style="15" customWidth="1"/>
    <col min="11" max="11" width="12.28125" style="15" customWidth="1"/>
    <col min="12" max="12" width="11.0039062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118</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101.25"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24.75" customHeight="1">
      <c r="A10" s="41">
        <v>1</v>
      </c>
      <c r="B10" s="3" t="s">
        <v>2</v>
      </c>
      <c r="C10" s="4"/>
      <c r="D10" s="5"/>
      <c r="E10" s="21"/>
      <c r="F10" s="6"/>
      <c r="G10" s="6"/>
      <c r="H10" s="6"/>
      <c r="I10" s="6"/>
      <c r="J10" s="31"/>
      <c r="K10" s="31"/>
      <c r="L10" s="42"/>
      <c r="N10" s="33"/>
    </row>
    <row r="11" spans="1:14" s="2" customFormat="1" ht="47.25" customHeight="1">
      <c r="A11" s="43" t="s">
        <v>12</v>
      </c>
      <c r="B11" s="42" t="s">
        <v>122</v>
      </c>
      <c r="C11" s="4" t="s">
        <v>46</v>
      </c>
      <c r="D11" s="7">
        <v>2</v>
      </c>
      <c r="E11" s="51">
        <v>43750</v>
      </c>
      <c r="F11" s="6"/>
      <c r="G11" s="6">
        <v>0</v>
      </c>
      <c r="H11" s="6">
        <v>1</v>
      </c>
      <c r="I11" s="44">
        <v>11</v>
      </c>
      <c r="J11" s="31">
        <f aca="true" t="shared" si="0" ref="J11:J20">G11+F11+(D11*E11)</f>
        <v>87500</v>
      </c>
      <c r="K11" s="31">
        <f aca="true" t="shared" si="1" ref="K11:K26">J11*I11*H11</f>
        <v>962500</v>
      </c>
      <c r="L11" s="42"/>
      <c r="N11" s="34"/>
    </row>
    <row r="12" spans="1:14" s="2" customFormat="1" ht="99.75" customHeight="1">
      <c r="A12" s="43">
        <v>1.2</v>
      </c>
      <c r="B12" s="59" t="s">
        <v>119</v>
      </c>
      <c r="C12" s="4" t="s">
        <v>50</v>
      </c>
      <c r="D12" s="7">
        <v>1</v>
      </c>
      <c r="E12" s="51">
        <v>43750</v>
      </c>
      <c r="F12" s="6"/>
      <c r="G12" s="6"/>
      <c r="H12" s="6">
        <v>1</v>
      </c>
      <c r="I12" s="44">
        <v>11</v>
      </c>
      <c r="J12" s="31">
        <f t="shared" si="0"/>
        <v>43750</v>
      </c>
      <c r="K12" s="31">
        <f t="shared" si="1"/>
        <v>481250</v>
      </c>
      <c r="L12" s="42"/>
      <c r="N12" s="33"/>
    </row>
    <row r="13" spans="1:14" s="2" customFormat="1" ht="194.25" customHeight="1">
      <c r="A13" s="43">
        <v>1.3</v>
      </c>
      <c r="B13" s="60" t="s">
        <v>120</v>
      </c>
      <c r="C13" s="4" t="s">
        <v>50</v>
      </c>
      <c r="D13" s="7">
        <v>1</v>
      </c>
      <c r="E13" s="51">
        <v>43750</v>
      </c>
      <c r="F13" s="6"/>
      <c r="G13" s="6"/>
      <c r="H13" s="6">
        <v>1</v>
      </c>
      <c r="I13" s="44">
        <v>11</v>
      </c>
      <c r="J13" s="31">
        <f t="shared" si="0"/>
        <v>43750</v>
      </c>
      <c r="K13" s="31">
        <f t="shared" si="1"/>
        <v>481250</v>
      </c>
      <c r="L13" s="42"/>
      <c r="N13" s="33"/>
    </row>
    <row r="14" spans="1:14" s="2" customFormat="1" ht="26.25" customHeight="1">
      <c r="A14" s="41">
        <v>2</v>
      </c>
      <c r="B14" s="3" t="s">
        <v>7</v>
      </c>
      <c r="C14" s="4" t="s">
        <v>8</v>
      </c>
      <c r="D14" s="7">
        <v>0</v>
      </c>
      <c r="E14" s="51">
        <v>43750</v>
      </c>
      <c r="F14" s="6"/>
      <c r="G14" s="6"/>
      <c r="H14" s="6">
        <v>1</v>
      </c>
      <c r="I14" s="44"/>
      <c r="J14" s="31">
        <f t="shared" si="0"/>
        <v>0</v>
      </c>
      <c r="K14" s="31">
        <f t="shared" si="1"/>
        <v>0</v>
      </c>
      <c r="L14" s="42"/>
      <c r="N14" s="33"/>
    </row>
    <row r="15" spans="1:14" s="2" customFormat="1" ht="24.75" customHeight="1">
      <c r="A15" s="45"/>
      <c r="B15" s="4"/>
      <c r="C15" s="4" t="s">
        <v>17</v>
      </c>
      <c r="D15" s="7">
        <v>0</v>
      </c>
      <c r="E15" s="51">
        <v>43750</v>
      </c>
      <c r="F15" s="6"/>
      <c r="G15" s="6">
        <v>0</v>
      </c>
      <c r="H15" s="6">
        <v>1</v>
      </c>
      <c r="I15" s="44"/>
      <c r="J15" s="31">
        <f t="shared" si="0"/>
        <v>0</v>
      </c>
      <c r="K15" s="31">
        <f t="shared" si="1"/>
        <v>0</v>
      </c>
      <c r="L15" s="42"/>
      <c r="N15" s="33"/>
    </row>
    <row r="16" spans="1:12" s="2" customFormat="1" ht="24" customHeight="1">
      <c r="A16" s="45"/>
      <c r="B16" s="4"/>
      <c r="C16" s="4" t="s">
        <v>73</v>
      </c>
      <c r="D16" s="7">
        <v>1</v>
      </c>
      <c r="E16" s="51">
        <v>43750</v>
      </c>
      <c r="F16" s="6"/>
      <c r="G16" s="6"/>
      <c r="H16" s="6">
        <v>1</v>
      </c>
      <c r="I16" s="6">
        <v>11</v>
      </c>
      <c r="J16" s="31">
        <f t="shared" si="0"/>
        <v>43750</v>
      </c>
      <c r="K16" s="31">
        <f t="shared" si="1"/>
        <v>481250</v>
      </c>
      <c r="L16" s="42"/>
    </row>
    <row r="17" spans="1:12" s="2" customFormat="1" ht="24.75" customHeight="1">
      <c r="A17" s="41">
        <v>3</v>
      </c>
      <c r="B17" s="3" t="s">
        <v>19</v>
      </c>
      <c r="C17" s="4"/>
      <c r="D17" s="7">
        <v>0</v>
      </c>
      <c r="E17" s="51">
        <v>43750</v>
      </c>
      <c r="F17" s="6"/>
      <c r="G17" s="6"/>
      <c r="H17" s="6">
        <v>1</v>
      </c>
      <c r="I17" s="6"/>
      <c r="J17" s="31">
        <f t="shared" si="0"/>
        <v>0</v>
      </c>
      <c r="K17" s="31">
        <f t="shared" si="1"/>
        <v>0</v>
      </c>
      <c r="L17" s="42"/>
    </row>
    <row r="18" spans="1:12" s="2" customFormat="1" ht="29.25" customHeight="1">
      <c r="A18" s="43" t="s">
        <v>23</v>
      </c>
      <c r="B18" s="4" t="s">
        <v>3</v>
      </c>
      <c r="C18" s="4"/>
      <c r="D18" s="7">
        <v>0</v>
      </c>
      <c r="E18" s="51">
        <v>43750</v>
      </c>
      <c r="F18" s="6"/>
      <c r="G18" s="51">
        <v>0</v>
      </c>
      <c r="H18" s="6">
        <v>1</v>
      </c>
      <c r="I18" s="44"/>
      <c r="J18" s="31">
        <f t="shared" si="0"/>
        <v>0</v>
      </c>
      <c r="K18" s="31">
        <f t="shared" si="1"/>
        <v>0</v>
      </c>
      <c r="L18" s="42"/>
    </row>
    <row r="19" spans="1:12" s="2" customFormat="1" ht="27.75" customHeight="1">
      <c r="A19" s="43" t="s">
        <v>22</v>
      </c>
      <c r="B19" s="4" t="s">
        <v>4</v>
      </c>
      <c r="C19" s="4"/>
      <c r="D19" s="7">
        <v>0</v>
      </c>
      <c r="E19" s="51">
        <v>0</v>
      </c>
      <c r="F19" s="6"/>
      <c r="G19" s="6"/>
      <c r="H19" s="6">
        <v>1</v>
      </c>
      <c r="I19" s="6"/>
      <c r="J19" s="31">
        <f t="shared" si="0"/>
        <v>0</v>
      </c>
      <c r="K19" s="31">
        <f t="shared" si="1"/>
        <v>0</v>
      </c>
      <c r="L19" s="42"/>
    </row>
    <row r="20" spans="1:12" s="2" customFormat="1" ht="30.75" customHeight="1">
      <c r="A20" s="43" t="s">
        <v>21</v>
      </c>
      <c r="B20" s="4" t="s">
        <v>20</v>
      </c>
      <c r="C20" s="4"/>
      <c r="D20" s="7">
        <v>0</v>
      </c>
      <c r="E20" s="51">
        <v>0</v>
      </c>
      <c r="F20" s="6"/>
      <c r="G20" s="6"/>
      <c r="H20" s="6">
        <v>1</v>
      </c>
      <c r="I20" s="6"/>
      <c r="J20" s="31">
        <f t="shared" si="0"/>
        <v>0</v>
      </c>
      <c r="K20" s="31">
        <f>J20*I20*H20</f>
        <v>0</v>
      </c>
      <c r="L20" s="42"/>
    </row>
    <row r="21" spans="1:12" s="2" customFormat="1" ht="47.25" customHeight="1">
      <c r="A21" s="41">
        <v>4</v>
      </c>
      <c r="B21" s="4" t="s">
        <v>31</v>
      </c>
      <c r="C21" s="4"/>
      <c r="D21" s="7">
        <v>0</v>
      </c>
      <c r="E21" s="51">
        <v>43750</v>
      </c>
      <c r="F21" s="6"/>
      <c r="G21" s="6"/>
      <c r="H21" s="6">
        <v>1</v>
      </c>
      <c r="I21" s="6"/>
      <c r="J21" s="31">
        <f>G21+F21+(D21*E21)</f>
        <v>0</v>
      </c>
      <c r="K21" s="31">
        <f t="shared" si="1"/>
        <v>0</v>
      </c>
      <c r="L21" s="42"/>
    </row>
    <row r="22" spans="1:12" s="2" customFormat="1" ht="27.75" customHeight="1">
      <c r="A22" s="41">
        <v>5</v>
      </c>
      <c r="B22" s="4" t="s">
        <v>30</v>
      </c>
      <c r="C22" s="4"/>
      <c r="D22" s="7">
        <v>1</v>
      </c>
      <c r="E22" s="51">
        <v>43750</v>
      </c>
      <c r="F22" s="6"/>
      <c r="G22" s="6"/>
      <c r="H22" s="6">
        <v>1</v>
      </c>
      <c r="I22" s="6">
        <v>11</v>
      </c>
      <c r="J22" s="31">
        <f>G22+F22+(D22*E22)</f>
        <v>43750</v>
      </c>
      <c r="K22" s="31">
        <f t="shared" si="1"/>
        <v>481250</v>
      </c>
      <c r="L22" s="42"/>
    </row>
    <row r="23" spans="1:12" s="2" customFormat="1" ht="30.75" customHeight="1">
      <c r="A23" s="41">
        <v>6</v>
      </c>
      <c r="B23" s="3" t="s">
        <v>9</v>
      </c>
      <c r="C23" s="4" t="s">
        <v>8</v>
      </c>
      <c r="D23" s="7">
        <v>0</v>
      </c>
      <c r="E23" s="51">
        <v>43750</v>
      </c>
      <c r="F23" s="6"/>
      <c r="G23" s="6"/>
      <c r="H23" s="6">
        <v>1</v>
      </c>
      <c r="I23" s="6"/>
      <c r="J23" s="31">
        <v>0</v>
      </c>
      <c r="K23" s="31">
        <f t="shared" si="1"/>
        <v>0</v>
      </c>
      <c r="L23" s="42"/>
    </row>
    <row r="24" spans="1:12" s="2" customFormat="1" ht="32.25" customHeight="1">
      <c r="A24" s="37"/>
      <c r="B24" s="4"/>
      <c r="C24" s="4" t="s">
        <v>17</v>
      </c>
      <c r="D24" s="7">
        <v>0</v>
      </c>
      <c r="E24" s="51">
        <v>43750</v>
      </c>
      <c r="F24" s="6"/>
      <c r="G24" s="6">
        <v>0</v>
      </c>
      <c r="H24" s="6">
        <v>1</v>
      </c>
      <c r="I24" s="6">
        <v>11</v>
      </c>
      <c r="J24" s="31">
        <f>D24*E24+F24+G24</f>
        <v>0</v>
      </c>
      <c r="K24" s="31">
        <f t="shared" si="1"/>
        <v>0</v>
      </c>
      <c r="L24" s="42"/>
    </row>
    <row r="25" spans="1:12" s="2" customFormat="1" ht="22.5" customHeight="1">
      <c r="A25" s="37"/>
      <c r="B25" s="4"/>
      <c r="C25" s="4" t="s">
        <v>73</v>
      </c>
      <c r="D25" s="7">
        <v>0.5</v>
      </c>
      <c r="E25" s="51">
        <v>43750</v>
      </c>
      <c r="F25" s="6"/>
      <c r="G25" s="6"/>
      <c r="H25" s="6">
        <v>1</v>
      </c>
      <c r="I25" s="6">
        <v>11</v>
      </c>
      <c r="J25" s="31">
        <f>G25+F25+(D25*E25)</f>
        <v>21875</v>
      </c>
      <c r="K25" s="31">
        <f t="shared" si="1"/>
        <v>240625</v>
      </c>
      <c r="L25" s="42"/>
    </row>
    <row r="26" spans="1:12" s="2" customFormat="1" ht="28.5" customHeight="1">
      <c r="A26" s="46"/>
      <c r="B26" s="4"/>
      <c r="C26" s="4" t="s">
        <v>6</v>
      </c>
      <c r="D26" s="7">
        <v>0</v>
      </c>
      <c r="E26" s="51">
        <v>43750</v>
      </c>
      <c r="F26" s="6"/>
      <c r="G26" s="6"/>
      <c r="H26" s="6">
        <v>1</v>
      </c>
      <c r="I26" s="6"/>
      <c r="J26" s="31">
        <f>G26+F26+(D26*E26)</f>
        <v>0</v>
      </c>
      <c r="K26" s="31">
        <f t="shared" si="1"/>
        <v>0</v>
      </c>
      <c r="L26" s="42"/>
    </row>
    <row r="27" spans="1:12" s="2" customFormat="1" ht="18" customHeight="1">
      <c r="A27" s="43"/>
      <c r="B27" s="97" t="s">
        <v>1</v>
      </c>
      <c r="C27" s="97"/>
      <c r="D27" s="47"/>
      <c r="E27" s="48"/>
      <c r="F27" s="48">
        <f>SUM(F10:F21)</f>
        <v>0</v>
      </c>
      <c r="G27" s="48">
        <f>SUM(G10:G26)</f>
        <v>0</v>
      </c>
      <c r="H27" s="49"/>
      <c r="I27" s="48"/>
      <c r="J27" s="50">
        <f>SUM(J10:J26)</f>
        <v>284375</v>
      </c>
      <c r="K27" s="50">
        <f>SUM(K10:K26)</f>
        <v>3128125</v>
      </c>
      <c r="L27" s="48"/>
    </row>
    <row r="28" spans="1:12" s="2" customFormat="1" ht="15.75">
      <c r="A28" s="9"/>
      <c r="B28" s="10"/>
      <c r="C28" s="10"/>
      <c r="D28" s="11"/>
      <c r="E28" s="12"/>
      <c r="F28" s="12"/>
      <c r="G28" s="12"/>
      <c r="H28" s="13"/>
      <c r="I28" s="12"/>
      <c r="J28" s="12"/>
      <c r="K28" s="12"/>
      <c r="L28" s="12"/>
    </row>
    <row r="29" spans="1:12" s="2" customFormat="1" ht="18" customHeight="1">
      <c r="A29" s="19" t="s">
        <v>11</v>
      </c>
      <c r="B29" s="98" t="s">
        <v>34</v>
      </c>
      <c r="C29" s="98"/>
      <c r="D29" s="98"/>
      <c r="E29" s="98"/>
      <c r="F29" s="98"/>
      <c r="G29" s="98"/>
      <c r="H29" s="98"/>
      <c r="I29" s="98"/>
      <c r="J29" s="98"/>
      <c r="K29" s="98"/>
      <c r="L29" s="98"/>
    </row>
    <row r="30" spans="1:12" s="2" customFormat="1" ht="18" customHeight="1">
      <c r="A30" s="23"/>
      <c r="B30" s="22"/>
      <c r="C30" s="22"/>
      <c r="D30" s="24"/>
      <c r="E30" s="25"/>
      <c r="F30" s="22"/>
      <c r="G30" s="22"/>
      <c r="H30" s="22"/>
      <c r="I30" s="22"/>
      <c r="J30" s="22"/>
      <c r="K30" s="22"/>
      <c r="L30" s="22"/>
    </row>
    <row r="31" spans="1:12" s="2" customFormat="1" ht="93.75" customHeight="1">
      <c r="A31" s="37" t="s">
        <v>0</v>
      </c>
      <c r="B31" s="37" t="s">
        <v>13</v>
      </c>
      <c r="C31" s="37" t="s">
        <v>15</v>
      </c>
      <c r="D31" s="38" t="s">
        <v>24</v>
      </c>
      <c r="E31" s="39" t="s">
        <v>25</v>
      </c>
      <c r="F31" s="40" t="s">
        <v>26</v>
      </c>
      <c r="G31" s="38" t="s">
        <v>27</v>
      </c>
      <c r="H31" s="38" t="s">
        <v>16</v>
      </c>
      <c r="I31" s="38" t="s">
        <v>14</v>
      </c>
      <c r="J31" s="38" t="s">
        <v>28</v>
      </c>
      <c r="K31" s="38" t="s">
        <v>29</v>
      </c>
      <c r="L31" s="38" t="s">
        <v>5</v>
      </c>
    </row>
    <row r="32" spans="1:12" s="2" customFormat="1" ht="37.5" customHeight="1">
      <c r="A32" s="41">
        <v>1</v>
      </c>
      <c r="B32" s="3" t="s">
        <v>2</v>
      </c>
      <c r="C32" s="4"/>
      <c r="D32" s="5"/>
      <c r="E32" s="21"/>
      <c r="F32" s="6"/>
      <c r="G32" s="6"/>
      <c r="H32" s="6"/>
      <c r="I32" s="6"/>
      <c r="J32" s="6"/>
      <c r="K32" s="6"/>
      <c r="L32" s="42"/>
    </row>
    <row r="33" spans="1:12" s="35" customFormat="1" ht="39.75" customHeight="1">
      <c r="A33" s="43" t="s">
        <v>12</v>
      </c>
      <c r="B33" s="42" t="s">
        <v>123</v>
      </c>
      <c r="C33" s="4" t="s">
        <v>46</v>
      </c>
      <c r="D33" s="7">
        <v>2</v>
      </c>
      <c r="E33" s="51">
        <v>43750</v>
      </c>
      <c r="F33" s="6"/>
      <c r="G33" s="6">
        <v>2000</v>
      </c>
      <c r="H33" s="6">
        <v>1</v>
      </c>
      <c r="I33" s="44">
        <v>11</v>
      </c>
      <c r="J33" s="31">
        <f aca="true" t="shared" si="2" ref="J33:J42">G33+F33+(D33*E33)</f>
        <v>89500</v>
      </c>
      <c r="K33" s="31">
        <f aca="true" t="shared" si="3" ref="K33:K41">J33*I33*H33</f>
        <v>984500</v>
      </c>
      <c r="L33" s="42"/>
    </row>
    <row r="34" spans="1:12" s="2" customFormat="1" ht="96.75" customHeight="1">
      <c r="A34" s="43">
        <v>1.2</v>
      </c>
      <c r="B34" s="42" t="s">
        <v>124</v>
      </c>
      <c r="C34" s="4" t="s">
        <v>51</v>
      </c>
      <c r="D34" s="7">
        <v>2</v>
      </c>
      <c r="E34" s="51">
        <v>43750</v>
      </c>
      <c r="F34" s="6"/>
      <c r="G34" s="6">
        <v>50000</v>
      </c>
      <c r="H34" s="6">
        <v>1</v>
      </c>
      <c r="I34" s="44">
        <v>11</v>
      </c>
      <c r="J34" s="31">
        <f t="shared" si="2"/>
        <v>137500</v>
      </c>
      <c r="K34" s="31">
        <f t="shared" si="3"/>
        <v>1512500</v>
      </c>
      <c r="L34" s="42"/>
    </row>
    <row r="35" spans="1:14" s="2" customFormat="1" ht="109.5" customHeight="1">
      <c r="A35" s="43">
        <v>1.3</v>
      </c>
      <c r="B35" s="59" t="s">
        <v>125</v>
      </c>
      <c r="C35" s="4" t="s">
        <v>52</v>
      </c>
      <c r="D35" s="7">
        <v>2</v>
      </c>
      <c r="E35" s="51">
        <v>43750</v>
      </c>
      <c r="F35" s="6"/>
      <c r="G35" s="6">
        <v>50000</v>
      </c>
      <c r="H35" s="6">
        <v>1</v>
      </c>
      <c r="I35" s="44">
        <v>11</v>
      </c>
      <c r="J35" s="31">
        <f t="shared" si="2"/>
        <v>137500</v>
      </c>
      <c r="K35" s="31">
        <f t="shared" si="3"/>
        <v>1512500</v>
      </c>
      <c r="L35" s="42"/>
      <c r="N35" s="34"/>
    </row>
    <row r="36" spans="1:14" s="2" customFormat="1" ht="29.25" customHeight="1">
      <c r="A36" s="41">
        <v>2</v>
      </c>
      <c r="B36" s="3" t="s">
        <v>7</v>
      </c>
      <c r="C36" s="4" t="s">
        <v>8</v>
      </c>
      <c r="D36" s="7">
        <v>2</v>
      </c>
      <c r="E36" s="51">
        <v>43750</v>
      </c>
      <c r="F36" s="6"/>
      <c r="G36" s="6"/>
      <c r="H36" s="6">
        <v>1</v>
      </c>
      <c r="I36" s="44">
        <v>11</v>
      </c>
      <c r="J36" s="31">
        <f t="shared" si="2"/>
        <v>87500</v>
      </c>
      <c r="K36" s="31">
        <f t="shared" si="3"/>
        <v>962500</v>
      </c>
      <c r="L36" s="42"/>
      <c r="N36" s="33"/>
    </row>
    <row r="37" spans="1:14" s="2" customFormat="1" ht="25.5" customHeight="1">
      <c r="A37" s="45"/>
      <c r="B37" s="4"/>
      <c r="C37" s="4" t="s">
        <v>17</v>
      </c>
      <c r="D37" s="7">
        <v>0</v>
      </c>
      <c r="E37" s="51">
        <v>43750</v>
      </c>
      <c r="F37" s="6"/>
      <c r="G37" s="6"/>
      <c r="H37" s="6">
        <v>1</v>
      </c>
      <c r="I37" s="44">
        <v>11</v>
      </c>
      <c r="J37" s="31">
        <f t="shared" si="2"/>
        <v>0</v>
      </c>
      <c r="K37" s="31">
        <f t="shared" si="3"/>
        <v>0</v>
      </c>
      <c r="L37" s="42"/>
      <c r="N37" s="33"/>
    </row>
    <row r="38" spans="1:14" s="2" customFormat="1" ht="26.25" customHeight="1">
      <c r="A38" s="45"/>
      <c r="B38" s="4"/>
      <c r="C38" s="4" t="s">
        <v>73</v>
      </c>
      <c r="D38" s="7">
        <v>0</v>
      </c>
      <c r="E38" s="51">
        <v>43750</v>
      </c>
      <c r="F38" s="6"/>
      <c r="G38" s="6"/>
      <c r="H38" s="6">
        <v>1</v>
      </c>
      <c r="I38" s="6"/>
      <c r="J38" s="31">
        <f t="shared" si="2"/>
        <v>0</v>
      </c>
      <c r="K38" s="31">
        <f t="shared" si="3"/>
        <v>0</v>
      </c>
      <c r="L38" s="42"/>
      <c r="N38" s="33"/>
    </row>
    <row r="39" spans="1:12" s="2" customFormat="1" ht="33" customHeight="1">
      <c r="A39" s="41">
        <v>3</v>
      </c>
      <c r="B39" s="3" t="s">
        <v>19</v>
      </c>
      <c r="C39" s="4"/>
      <c r="D39" s="7">
        <v>0</v>
      </c>
      <c r="E39" s="51">
        <v>43750</v>
      </c>
      <c r="F39" s="6"/>
      <c r="G39" s="6"/>
      <c r="H39" s="6">
        <v>1</v>
      </c>
      <c r="I39" s="6"/>
      <c r="J39" s="31">
        <f t="shared" si="2"/>
        <v>0</v>
      </c>
      <c r="K39" s="31">
        <f t="shared" si="3"/>
        <v>0</v>
      </c>
      <c r="L39" s="42"/>
    </row>
    <row r="40" spans="1:12" s="2" customFormat="1" ht="27.75" customHeight="1">
      <c r="A40" s="43" t="s">
        <v>23</v>
      </c>
      <c r="B40" s="4" t="s">
        <v>3</v>
      </c>
      <c r="C40" s="4"/>
      <c r="D40" s="7">
        <v>0</v>
      </c>
      <c r="E40" s="51">
        <v>43750</v>
      </c>
      <c r="F40" s="6"/>
      <c r="G40" s="51">
        <v>0</v>
      </c>
      <c r="H40" s="6">
        <v>1</v>
      </c>
      <c r="I40" s="6"/>
      <c r="J40" s="31">
        <f t="shared" si="2"/>
        <v>0</v>
      </c>
      <c r="K40" s="31">
        <f t="shared" si="3"/>
        <v>0</v>
      </c>
      <c r="L40" s="42"/>
    </row>
    <row r="41" spans="1:12" s="2" customFormat="1" ht="18" customHeight="1">
      <c r="A41" s="43" t="s">
        <v>22</v>
      </c>
      <c r="B41" s="4" t="s">
        <v>4</v>
      </c>
      <c r="C41" s="4"/>
      <c r="D41" s="7">
        <v>0</v>
      </c>
      <c r="E41" s="51">
        <v>0</v>
      </c>
      <c r="F41" s="6"/>
      <c r="G41" s="6"/>
      <c r="H41" s="6">
        <v>1</v>
      </c>
      <c r="I41" s="6"/>
      <c r="J41" s="31">
        <f t="shared" si="2"/>
        <v>0</v>
      </c>
      <c r="K41" s="31">
        <f t="shared" si="3"/>
        <v>0</v>
      </c>
      <c r="L41" s="42"/>
    </row>
    <row r="42" spans="1:12" s="2" customFormat="1" ht="31.5" customHeight="1">
      <c r="A42" s="43" t="s">
        <v>21</v>
      </c>
      <c r="B42" s="4" t="s">
        <v>20</v>
      </c>
      <c r="C42" s="4"/>
      <c r="D42" s="7">
        <v>0</v>
      </c>
      <c r="E42" s="51">
        <v>0</v>
      </c>
      <c r="F42" s="6"/>
      <c r="G42" s="6"/>
      <c r="H42" s="6">
        <v>1</v>
      </c>
      <c r="I42" s="6"/>
      <c r="J42" s="31">
        <f t="shared" si="2"/>
        <v>0</v>
      </c>
      <c r="K42" s="31">
        <f>J42*I42*H42</f>
        <v>0</v>
      </c>
      <c r="L42" s="42"/>
    </row>
    <row r="43" spans="1:12" s="2" customFormat="1" ht="51.75" customHeight="1">
      <c r="A43" s="41">
        <v>4</v>
      </c>
      <c r="B43" s="4" t="s">
        <v>31</v>
      </c>
      <c r="C43" s="4"/>
      <c r="D43" s="7">
        <v>0</v>
      </c>
      <c r="E43" s="51">
        <v>43750</v>
      </c>
      <c r="F43" s="6"/>
      <c r="G43" s="6"/>
      <c r="H43" s="6">
        <v>1</v>
      </c>
      <c r="I43" s="6"/>
      <c r="J43" s="31">
        <f>G43+F43+(D43*E43)</f>
        <v>0</v>
      </c>
      <c r="K43" s="31">
        <f aca="true" t="shared" si="4" ref="K43:K48">J43*I43*H43</f>
        <v>0</v>
      </c>
      <c r="L43" s="42"/>
    </row>
    <row r="44" spans="1:12" s="2" customFormat="1" ht="25.5" customHeight="1">
      <c r="A44" s="41">
        <v>5</v>
      </c>
      <c r="B44" s="4" t="s">
        <v>30</v>
      </c>
      <c r="C44" s="4"/>
      <c r="D44" s="7">
        <v>1</v>
      </c>
      <c r="E44" s="51">
        <v>43750</v>
      </c>
      <c r="F44" s="6"/>
      <c r="G44" s="6"/>
      <c r="H44" s="6">
        <v>1</v>
      </c>
      <c r="I44" s="6">
        <v>11</v>
      </c>
      <c r="J44" s="31">
        <f>G44+F44+(D44*E44)</f>
        <v>43750</v>
      </c>
      <c r="K44" s="31">
        <f t="shared" si="4"/>
        <v>481250</v>
      </c>
      <c r="L44" s="42"/>
    </row>
    <row r="45" spans="1:12" s="2" customFormat="1" ht="29.25" customHeight="1">
      <c r="A45" s="41">
        <v>6</v>
      </c>
      <c r="B45" s="3" t="s">
        <v>9</v>
      </c>
      <c r="C45" s="4" t="s">
        <v>8</v>
      </c>
      <c r="D45" s="7">
        <v>1</v>
      </c>
      <c r="E45" s="51">
        <v>43750</v>
      </c>
      <c r="F45" s="6"/>
      <c r="G45" s="6"/>
      <c r="H45" s="6">
        <v>1</v>
      </c>
      <c r="I45" s="6">
        <v>11</v>
      </c>
      <c r="J45" s="31">
        <f>G45+F45+(D45*E45)</f>
        <v>43750</v>
      </c>
      <c r="K45" s="31">
        <f t="shared" si="4"/>
        <v>481250</v>
      </c>
      <c r="L45" s="42"/>
    </row>
    <row r="46" spans="1:12" s="2" customFormat="1" ht="24.75" customHeight="1">
      <c r="A46" s="37"/>
      <c r="B46" s="4"/>
      <c r="C46" s="4" t="s">
        <v>17</v>
      </c>
      <c r="D46" s="7">
        <v>0</v>
      </c>
      <c r="E46" s="51">
        <v>43750</v>
      </c>
      <c r="F46" s="6"/>
      <c r="G46" s="6">
        <v>0</v>
      </c>
      <c r="H46" s="6">
        <v>1</v>
      </c>
      <c r="I46" s="6"/>
      <c r="J46" s="31">
        <f>D46*E46+F46+G46</f>
        <v>0</v>
      </c>
      <c r="K46" s="31">
        <f t="shared" si="4"/>
        <v>0</v>
      </c>
      <c r="L46" s="42"/>
    </row>
    <row r="47" spans="1:12" s="2" customFormat="1" ht="32.25" customHeight="1">
      <c r="A47" s="37"/>
      <c r="B47" s="4"/>
      <c r="C47" s="4" t="s">
        <v>18</v>
      </c>
      <c r="D47" s="7">
        <v>0</v>
      </c>
      <c r="E47" s="51">
        <v>43750</v>
      </c>
      <c r="F47" s="6"/>
      <c r="G47" s="6"/>
      <c r="H47" s="6">
        <v>1</v>
      </c>
      <c r="I47" s="6"/>
      <c r="J47" s="31">
        <f>G47+F47+(D47*E47)</f>
        <v>0</v>
      </c>
      <c r="K47" s="31">
        <f t="shared" si="4"/>
        <v>0</v>
      </c>
      <c r="L47" s="42"/>
    </row>
    <row r="48" spans="1:12" s="2" customFormat="1" ht="22.5" customHeight="1">
      <c r="A48" s="46"/>
      <c r="B48" s="4"/>
      <c r="C48" s="4" t="s">
        <v>6</v>
      </c>
      <c r="D48" s="7">
        <v>0</v>
      </c>
      <c r="E48" s="51">
        <v>43750</v>
      </c>
      <c r="F48" s="6"/>
      <c r="G48" s="6"/>
      <c r="H48" s="6">
        <v>1</v>
      </c>
      <c r="I48" s="6"/>
      <c r="J48" s="31">
        <f>G48+F48+(D48*E48)</f>
        <v>0</v>
      </c>
      <c r="K48" s="31">
        <f t="shared" si="4"/>
        <v>0</v>
      </c>
      <c r="L48" s="42"/>
    </row>
    <row r="49" spans="1:12" s="2" customFormat="1" ht="33.75" customHeight="1">
      <c r="A49" s="43"/>
      <c r="B49" s="97" t="s">
        <v>1</v>
      </c>
      <c r="C49" s="97"/>
      <c r="D49" s="47"/>
      <c r="E49" s="48"/>
      <c r="F49" s="48">
        <f>SUM(F32:F43)</f>
        <v>0</v>
      </c>
      <c r="G49" s="48">
        <f>SUM(G32:G48)</f>
        <v>102000</v>
      </c>
      <c r="H49" s="49"/>
      <c r="I49" s="48"/>
      <c r="J49" s="50">
        <f>SUM(J32:J48)</f>
        <v>539500</v>
      </c>
      <c r="K49" s="50">
        <f>SUM(K32:K48)</f>
        <v>5934500</v>
      </c>
      <c r="L49" s="48"/>
    </row>
    <row r="50" spans="1:12" s="2" customFormat="1" ht="18" customHeight="1">
      <c r="A50" s="26"/>
      <c r="B50" s="26"/>
      <c r="C50" s="26"/>
      <c r="D50" s="26"/>
      <c r="E50" s="26"/>
      <c r="F50" s="26"/>
      <c r="G50" s="26"/>
      <c r="H50" s="26"/>
      <c r="I50" s="26"/>
      <c r="J50" s="26"/>
      <c r="K50" s="26"/>
      <c r="L50" s="26"/>
    </row>
    <row r="51" spans="1:12" s="2" customFormat="1" ht="15.75">
      <c r="A51" s="26"/>
      <c r="B51" s="26"/>
      <c r="C51" s="26"/>
      <c r="D51" s="26"/>
      <c r="E51" s="26"/>
      <c r="F51" s="26"/>
      <c r="G51" s="26"/>
      <c r="H51" s="26"/>
      <c r="I51" s="26"/>
      <c r="J51" s="26"/>
      <c r="K51" s="26"/>
      <c r="L51" s="26"/>
    </row>
    <row r="52" spans="1:12" s="2" customFormat="1" ht="18" customHeight="1">
      <c r="A52" s="26"/>
      <c r="B52" s="26"/>
      <c r="C52" s="26"/>
      <c r="D52" s="26"/>
      <c r="E52" s="26"/>
      <c r="F52" s="26"/>
      <c r="G52" s="26"/>
      <c r="H52" s="26"/>
      <c r="I52" s="26"/>
      <c r="J52" s="26"/>
      <c r="K52" s="26"/>
      <c r="L52" s="26"/>
    </row>
    <row r="53" spans="1:12" s="2" customFormat="1" ht="24" customHeight="1">
      <c r="A53" s="26"/>
      <c r="B53" s="26"/>
      <c r="C53" s="26"/>
      <c r="D53" s="26"/>
      <c r="E53" s="26"/>
      <c r="F53" s="26"/>
      <c r="G53" s="26"/>
      <c r="H53" s="26"/>
      <c r="I53" s="26"/>
      <c r="J53" s="26"/>
      <c r="K53" s="26"/>
      <c r="L53" s="26"/>
    </row>
    <row r="54" spans="1:12" s="2" customFormat="1" ht="24.75" customHeight="1">
      <c r="A54" s="26"/>
      <c r="B54" s="26"/>
      <c r="C54" s="26"/>
      <c r="D54" s="26"/>
      <c r="E54" s="26"/>
      <c r="F54" s="26"/>
      <c r="G54" s="26"/>
      <c r="H54" s="26"/>
      <c r="I54" s="26"/>
      <c r="J54" s="26"/>
      <c r="K54" s="26"/>
      <c r="L54" s="26"/>
    </row>
    <row r="55" spans="1:12" s="2" customFormat="1" ht="19.5" customHeight="1">
      <c r="A55" s="26"/>
      <c r="B55" s="26"/>
      <c r="C55" s="26"/>
      <c r="D55" s="26"/>
      <c r="E55" s="26"/>
      <c r="F55" s="26"/>
      <c r="G55" s="26"/>
      <c r="H55" s="26"/>
      <c r="I55" s="26"/>
      <c r="J55" s="26"/>
      <c r="K55" s="26"/>
      <c r="L55" s="26"/>
    </row>
    <row r="56" spans="1:12" s="2" customFormat="1" ht="19.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6"/>
      <c r="L62" s="26"/>
    </row>
    <row r="63" spans="1:12" s="2" customFormat="1" ht="19.5" customHeight="1">
      <c r="A63" s="26"/>
      <c r="B63" s="26"/>
      <c r="C63" s="26"/>
      <c r="D63" s="26"/>
      <c r="E63" s="26"/>
      <c r="F63" s="26"/>
      <c r="G63" s="26"/>
      <c r="H63" s="26"/>
      <c r="I63" s="26"/>
      <c r="J63" s="26"/>
      <c r="K63" s="26"/>
      <c r="L63" s="26"/>
    </row>
    <row r="64" spans="1:12" s="2" customFormat="1" ht="19.5" customHeight="1">
      <c r="A64" s="26"/>
      <c r="B64" s="26"/>
      <c r="C64" s="26"/>
      <c r="D64" s="26"/>
      <c r="E64" s="26"/>
      <c r="F64" s="26"/>
      <c r="G64" s="26"/>
      <c r="H64" s="26"/>
      <c r="I64" s="26"/>
      <c r="J64" s="26"/>
      <c r="K64" s="26"/>
      <c r="L64" s="26"/>
    </row>
    <row r="65" spans="1:12" s="2" customFormat="1" ht="19.5" customHeight="1">
      <c r="A65" s="26"/>
      <c r="B65" s="26"/>
      <c r="C65" s="26"/>
      <c r="D65" s="26"/>
      <c r="E65" s="26"/>
      <c r="F65" s="26"/>
      <c r="G65" s="26"/>
      <c r="H65" s="26"/>
      <c r="I65" s="26"/>
      <c r="J65" s="26"/>
      <c r="K65" s="26"/>
      <c r="L65" s="26"/>
    </row>
    <row r="66" spans="1:12" s="2" customFormat="1" ht="19.5" customHeight="1">
      <c r="A66" s="26"/>
      <c r="B66" s="26"/>
      <c r="C66" s="26"/>
      <c r="D66" s="26"/>
      <c r="E66" s="26"/>
      <c r="F66" s="26"/>
      <c r="G66" s="26"/>
      <c r="H66" s="26"/>
      <c r="I66" s="26"/>
      <c r="J66" s="26"/>
      <c r="K66" s="26"/>
      <c r="L66" s="26"/>
    </row>
    <row r="67" spans="1:12" s="2" customFormat="1" ht="19.5" customHeight="1">
      <c r="A67" s="26"/>
      <c r="B67" s="26"/>
      <c r="C67" s="26"/>
      <c r="D67" s="26"/>
      <c r="E67" s="26"/>
      <c r="F67" s="26"/>
      <c r="G67" s="26"/>
      <c r="H67" s="26"/>
      <c r="I67" s="26"/>
      <c r="J67" s="26"/>
      <c r="K67" s="27"/>
      <c r="L67" s="27"/>
    </row>
    <row r="68" spans="1:12" s="2" customFormat="1" ht="19.5" customHeight="1">
      <c r="A68" s="26"/>
      <c r="B68" s="26"/>
      <c r="C68" s="26"/>
      <c r="D68" s="26"/>
      <c r="E68" s="26"/>
      <c r="F68" s="26"/>
      <c r="G68" s="26"/>
      <c r="H68" s="26"/>
      <c r="I68" s="26"/>
      <c r="J68" s="26"/>
      <c r="K68" s="27"/>
      <c r="L68" s="27"/>
    </row>
    <row r="69" spans="1:12" s="2" customFormat="1" ht="19.5" customHeight="1">
      <c r="A69" s="26"/>
      <c r="B69" s="26"/>
      <c r="C69" s="26"/>
      <c r="D69" s="26"/>
      <c r="E69" s="26"/>
      <c r="F69" s="26"/>
      <c r="G69" s="26"/>
      <c r="H69" s="26"/>
      <c r="I69" s="26"/>
      <c r="J69" s="26"/>
      <c r="K69" s="27"/>
      <c r="L69" s="27"/>
    </row>
    <row r="70" spans="1:12" s="2" customFormat="1" ht="29.25" customHeight="1">
      <c r="A70" s="26"/>
      <c r="B70" s="26"/>
      <c r="C70" s="26"/>
      <c r="D70" s="26"/>
      <c r="E70" s="26"/>
      <c r="F70" s="26"/>
      <c r="G70" s="26"/>
      <c r="H70" s="26"/>
      <c r="I70" s="26"/>
      <c r="J70" s="26"/>
      <c r="K70" s="27"/>
      <c r="L70" s="27"/>
    </row>
    <row r="71" spans="1:12" s="8" customFormat="1" ht="15.75">
      <c r="A71" s="26"/>
      <c r="B71" s="26"/>
      <c r="C71" s="26"/>
      <c r="D71" s="26"/>
      <c r="E71" s="26"/>
      <c r="F71" s="26"/>
      <c r="G71" s="26"/>
      <c r="H71" s="26"/>
      <c r="I71" s="26"/>
      <c r="J71" s="26"/>
      <c r="K71" s="27"/>
      <c r="L71" s="27"/>
    </row>
    <row r="72" spans="1:12" s="8" customFormat="1" ht="15.75">
      <c r="A72" s="26"/>
      <c r="B72" s="26"/>
      <c r="C72" s="26"/>
      <c r="D72" s="26"/>
      <c r="E72" s="26"/>
      <c r="F72" s="26"/>
      <c r="G72" s="26"/>
      <c r="H72" s="26"/>
      <c r="I72" s="26"/>
      <c r="J72" s="26"/>
      <c r="K72" s="27"/>
      <c r="L72" s="27"/>
    </row>
    <row r="73" spans="1:12" s="8" customFormat="1" ht="15.75">
      <c r="A73" s="26"/>
      <c r="B73" s="26"/>
      <c r="C73" s="26"/>
      <c r="D73" s="26"/>
      <c r="E73" s="26"/>
      <c r="F73" s="26"/>
      <c r="G73" s="26"/>
      <c r="H73" s="26"/>
      <c r="I73" s="26"/>
      <c r="J73" s="26"/>
      <c r="K73" s="27"/>
      <c r="L73" s="27"/>
    </row>
    <row r="74" spans="1:12" s="8" customFormat="1" ht="15.75">
      <c r="A74" s="26"/>
      <c r="B74" s="26"/>
      <c r="C74" s="26"/>
      <c r="D74" s="26"/>
      <c r="E74" s="26"/>
      <c r="F74" s="26"/>
      <c r="G74" s="26"/>
      <c r="H74" s="26"/>
      <c r="I74" s="26"/>
      <c r="J74" s="26"/>
      <c r="K74" s="27"/>
      <c r="L74" s="27"/>
    </row>
    <row r="75" spans="1:12" s="8" customFormat="1" ht="15.75">
      <c r="A75" s="26"/>
      <c r="B75" s="26"/>
      <c r="C75" s="26"/>
      <c r="D75" s="26"/>
      <c r="E75" s="26"/>
      <c r="F75" s="26"/>
      <c r="G75" s="26"/>
      <c r="H75" s="26"/>
      <c r="I75" s="26"/>
      <c r="J75" s="26"/>
      <c r="K75" s="55"/>
      <c r="L75" s="55"/>
    </row>
    <row r="76" spans="1:12" s="8" customFormat="1" ht="15.75">
      <c r="A76" s="26"/>
      <c r="B76" s="26"/>
      <c r="C76" s="26"/>
      <c r="D76" s="26"/>
      <c r="E76" s="26"/>
      <c r="F76" s="26"/>
      <c r="G76" s="26"/>
      <c r="H76" s="26"/>
      <c r="I76" s="26"/>
      <c r="J76" s="26"/>
      <c r="K76" s="56"/>
      <c r="L76" s="56"/>
    </row>
    <row r="77" spans="1:12" s="8" customFormat="1" ht="15.75">
      <c r="A77" s="26"/>
      <c r="B77" s="26"/>
      <c r="C77" s="26"/>
      <c r="D77" s="26"/>
      <c r="E77" s="26"/>
      <c r="F77" s="26"/>
      <c r="G77" s="26"/>
      <c r="H77" s="26"/>
      <c r="I77" s="26"/>
      <c r="J77" s="26"/>
      <c r="K77" s="57">
        <f>$K$27</f>
        <v>3128125</v>
      </c>
      <c r="L77" s="56"/>
    </row>
    <row r="78" spans="1:12" s="8" customFormat="1" ht="15.75">
      <c r="A78" s="26"/>
      <c r="B78" s="26"/>
      <c r="C78" s="26"/>
      <c r="D78" s="26"/>
      <c r="E78" s="26"/>
      <c r="F78" s="26"/>
      <c r="G78" s="26"/>
      <c r="H78" s="26"/>
      <c r="I78" s="26"/>
      <c r="J78" s="26"/>
      <c r="K78" s="57">
        <f>$K$49</f>
        <v>5934500</v>
      </c>
      <c r="L78" s="58"/>
    </row>
    <row r="79" spans="1:12" s="8" customFormat="1" ht="15.75">
      <c r="A79" s="26"/>
      <c r="B79" s="26"/>
      <c r="C79" s="26"/>
      <c r="D79" s="26"/>
      <c r="E79" s="26"/>
      <c r="F79" s="26"/>
      <c r="G79" s="26"/>
      <c r="H79" s="26"/>
      <c r="I79" s="26"/>
      <c r="J79" s="26"/>
      <c r="K79" s="57">
        <f>K77-K78</f>
        <v>-2806375</v>
      </c>
      <c r="L79" s="58">
        <f>K79/K77*100%</f>
        <v>-0.8971428571428571</v>
      </c>
    </row>
    <row r="80" spans="1:12" s="8" customFormat="1" ht="15.75">
      <c r="A80" s="26"/>
      <c r="B80" s="26"/>
      <c r="C80" s="26"/>
      <c r="D80" s="26"/>
      <c r="E80" s="26"/>
      <c r="F80" s="26"/>
      <c r="G80" s="26"/>
      <c r="H80" s="26"/>
      <c r="I80" s="26"/>
      <c r="J80" s="26"/>
      <c r="K80" s="56"/>
      <c r="L80" s="58">
        <f>K78/K77*100%</f>
        <v>1.8971428571428572</v>
      </c>
    </row>
    <row r="81" spans="1:12" s="8" customFormat="1" ht="15.75">
      <c r="A81" s="26"/>
      <c r="B81" s="28"/>
      <c r="C81" s="26"/>
      <c r="D81" s="26"/>
      <c r="E81" s="26"/>
      <c r="F81" s="26"/>
      <c r="G81" s="26"/>
      <c r="H81" s="26"/>
      <c r="I81" s="26"/>
      <c r="J81" s="26"/>
      <c r="K81" s="55"/>
      <c r="L81" s="55"/>
    </row>
    <row r="82" spans="1:12" s="8" customFormat="1" ht="15.75">
      <c r="A82" s="23"/>
      <c r="B82" s="29"/>
      <c r="C82" s="30"/>
      <c r="D82" s="30"/>
      <c r="E82" s="30"/>
      <c r="F82" s="30"/>
      <c r="G82" s="22"/>
      <c r="H82" s="22"/>
      <c r="I82" s="22"/>
      <c r="J82" s="22"/>
      <c r="K82" s="22"/>
      <c r="L82" s="22"/>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2" s="8" customFormat="1" ht="15.75">
      <c r="A98" s="14"/>
      <c r="B98" s="15"/>
      <c r="C98" s="15"/>
      <c r="D98" s="17"/>
      <c r="E98" s="18"/>
      <c r="F98" s="15"/>
      <c r="G98" s="15"/>
      <c r="H98" s="15"/>
      <c r="I98" s="15"/>
      <c r="J98" s="15"/>
      <c r="K98" s="15"/>
      <c r="L98" s="15"/>
    </row>
    <row r="99" spans="1:12" s="8" customFormat="1" ht="15.75">
      <c r="A99" s="14"/>
      <c r="B99" s="15"/>
      <c r="C99" s="15"/>
      <c r="D99" s="17"/>
      <c r="E99" s="18"/>
      <c r="F99" s="15"/>
      <c r="G99" s="15"/>
      <c r="H99" s="15"/>
      <c r="I99" s="15"/>
      <c r="J99" s="15"/>
      <c r="K99" s="15"/>
      <c r="L99" s="15"/>
    </row>
    <row r="100" spans="1:12" s="8" customFormat="1" ht="15.75">
      <c r="A100" s="14"/>
      <c r="B100" s="15"/>
      <c r="C100" s="15"/>
      <c r="D100" s="17"/>
      <c r="E100" s="18"/>
      <c r="F100" s="15"/>
      <c r="G100" s="15"/>
      <c r="H100" s="15"/>
      <c r="I100" s="15"/>
      <c r="J100" s="15"/>
      <c r="K100" s="15"/>
      <c r="L100" s="15"/>
    </row>
    <row r="101" spans="1:12" s="8" customFormat="1" ht="15.75">
      <c r="A101" s="14"/>
      <c r="B101" s="15"/>
      <c r="C101" s="15"/>
      <c r="D101" s="17"/>
      <c r="E101" s="18"/>
      <c r="F101" s="15"/>
      <c r="G101" s="15"/>
      <c r="H101" s="15"/>
      <c r="I101" s="15"/>
      <c r="J101" s="15"/>
      <c r="K101" s="15"/>
      <c r="L101" s="15"/>
    </row>
    <row r="102" spans="1:12" s="8" customFormat="1" ht="15.75">
      <c r="A102" s="14"/>
      <c r="B102" s="15"/>
      <c r="C102" s="15"/>
      <c r="D102" s="17"/>
      <c r="E102" s="18"/>
      <c r="F102" s="15"/>
      <c r="G102" s="15"/>
      <c r="H102" s="15"/>
      <c r="I102" s="15"/>
      <c r="J102" s="15"/>
      <c r="K102" s="15"/>
      <c r="L102" s="15"/>
    </row>
    <row r="103" spans="1:12" s="2" customFormat="1" ht="19.5" customHeight="1">
      <c r="A103" s="14"/>
      <c r="B103" s="15"/>
      <c r="C103" s="15"/>
      <c r="D103" s="17"/>
      <c r="E103" s="18"/>
      <c r="F103" s="15"/>
      <c r="G103" s="15"/>
      <c r="H103" s="15"/>
      <c r="I103" s="15"/>
      <c r="J103" s="15"/>
      <c r="K103" s="15"/>
      <c r="L103" s="15"/>
    </row>
  </sheetData>
  <sheetProtection/>
  <mergeCells count="9">
    <mergeCell ref="B27:C27"/>
    <mergeCell ref="B29:L29"/>
    <mergeCell ref="B49:C49"/>
    <mergeCell ref="B1:K2"/>
    <mergeCell ref="B4:C5"/>
    <mergeCell ref="I4:K5"/>
    <mergeCell ref="B6:K6"/>
    <mergeCell ref="B7:K7"/>
    <mergeCell ref="B8:K8"/>
  </mergeCells>
  <printOptions/>
  <pageMargins left="0.2" right="0" top="0.5" bottom="0.25" header="0.05" footer="0.05"/>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Q105"/>
  <sheetViews>
    <sheetView zoomScalePageLayoutView="0" workbookViewId="0" topLeftCell="A64">
      <selection activeCell="F36" sqref="F36"/>
    </sheetView>
  </sheetViews>
  <sheetFormatPr defaultColWidth="11.421875" defaultRowHeight="19.5" customHeight="1"/>
  <cols>
    <col min="1" max="1" width="5.7109375" style="14" customWidth="1"/>
    <col min="2" max="2" width="31.57421875" style="15" customWidth="1"/>
    <col min="3" max="3" width="10.7109375" style="15" customWidth="1"/>
    <col min="4" max="4" width="7.421875" style="17" customWidth="1"/>
    <col min="5" max="5" width="8.8515625" style="18" customWidth="1"/>
    <col min="6" max="6" width="9.00390625" style="15" customWidth="1"/>
    <col min="7" max="7" width="9.140625" style="15" customWidth="1"/>
    <col min="8" max="8" width="7.421875" style="15" customWidth="1"/>
    <col min="9" max="9" width="11.00390625" style="15" customWidth="1"/>
    <col min="10" max="10" width="10.28125" style="15" customWidth="1"/>
    <col min="11" max="11" width="12.140625" style="15" customWidth="1"/>
    <col min="12" max="12" width="12.2812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53</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96.75"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27.75" customHeight="1">
      <c r="A10" s="41">
        <v>1</v>
      </c>
      <c r="B10" s="3" t="s">
        <v>2</v>
      </c>
      <c r="C10" s="4"/>
      <c r="D10" s="5"/>
      <c r="E10" s="21"/>
      <c r="F10" s="6"/>
      <c r="G10" s="6"/>
      <c r="H10" s="6"/>
      <c r="I10" s="6"/>
      <c r="J10" s="31"/>
      <c r="K10" s="31"/>
      <c r="L10" s="42"/>
      <c r="N10" s="33"/>
    </row>
    <row r="11" spans="1:14" s="2" customFormat="1" ht="45" customHeight="1">
      <c r="A11" s="43" t="s">
        <v>12</v>
      </c>
      <c r="B11" s="42" t="s">
        <v>54</v>
      </c>
      <c r="C11" s="4" t="s">
        <v>46</v>
      </c>
      <c r="D11" s="7">
        <v>2</v>
      </c>
      <c r="E11" s="51">
        <v>43750</v>
      </c>
      <c r="F11" s="6"/>
      <c r="G11" s="6"/>
      <c r="H11" s="6">
        <v>1</v>
      </c>
      <c r="I11" s="44">
        <v>11</v>
      </c>
      <c r="J11" s="31">
        <f aca="true" t="shared" si="0" ref="J11:J21">G11+F11+(D11*E11)</f>
        <v>87500</v>
      </c>
      <c r="K11" s="31">
        <f aca="true" t="shared" si="1" ref="K11:K27">J11*I11*H11</f>
        <v>962500</v>
      </c>
      <c r="L11" s="42"/>
      <c r="N11" s="34"/>
    </row>
    <row r="12" spans="1:14" s="2" customFormat="1" ht="97.5" customHeight="1">
      <c r="A12" s="43">
        <v>1.2</v>
      </c>
      <c r="B12" s="60" t="s">
        <v>55</v>
      </c>
      <c r="C12" s="4" t="s">
        <v>50</v>
      </c>
      <c r="D12" s="7">
        <v>1</v>
      </c>
      <c r="E12" s="51">
        <v>43750</v>
      </c>
      <c r="F12" s="6"/>
      <c r="G12" s="6"/>
      <c r="H12" s="6">
        <v>1</v>
      </c>
      <c r="I12" s="44">
        <v>11</v>
      </c>
      <c r="J12" s="31">
        <f t="shared" si="0"/>
        <v>43750</v>
      </c>
      <c r="K12" s="31">
        <f t="shared" si="1"/>
        <v>481250</v>
      </c>
      <c r="L12" s="42"/>
      <c r="N12" s="33"/>
    </row>
    <row r="13" spans="1:14" s="2" customFormat="1" ht="202.5" customHeight="1">
      <c r="A13" s="43">
        <v>1.3</v>
      </c>
      <c r="B13" s="59" t="s">
        <v>56</v>
      </c>
      <c r="C13" s="4" t="s">
        <v>50</v>
      </c>
      <c r="D13" s="7">
        <v>1</v>
      </c>
      <c r="E13" s="51">
        <v>43750</v>
      </c>
      <c r="F13" s="6"/>
      <c r="G13" s="6"/>
      <c r="H13" s="6">
        <v>1</v>
      </c>
      <c r="I13" s="44">
        <v>11</v>
      </c>
      <c r="J13" s="31">
        <f t="shared" si="0"/>
        <v>43750</v>
      </c>
      <c r="K13" s="31">
        <f t="shared" si="1"/>
        <v>481250</v>
      </c>
      <c r="L13" s="42"/>
      <c r="N13" s="33"/>
    </row>
    <row r="14" spans="1:14" s="2" customFormat="1" ht="114.75" customHeight="1">
      <c r="A14" s="43">
        <v>1.4</v>
      </c>
      <c r="B14" s="42" t="s">
        <v>57</v>
      </c>
      <c r="C14" s="4" t="s">
        <v>50</v>
      </c>
      <c r="D14" s="7">
        <v>1</v>
      </c>
      <c r="E14" s="51">
        <v>43750</v>
      </c>
      <c r="F14" s="6"/>
      <c r="G14" s="6"/>
      <c r="H14" s="6">
        <v>1</v>
      </c>
      <c r="I14" s="44">
        <v>11</v>
      </c>
      <c r="J14" s="31">
        <f t="shared" si="0"/>
        <v>43750</v>
      </c>
      <c r="K14" s="31">
        <f t="shared" si="1"/>
        <v>481250</v>
      </c>
      <c r="L14" s="42"/>
      <c r="N14" s="33"/>
    </row>
    <row r="15" spans="1:14" s="2" customFormat="1" ht="33.75" customHeight="1">
      <c r="A15" s="41">
        <v>2</v>
      </c>
      <c r="B15" s="3" t="s">
        <v>7</v>
      </c>
      <c r="C15" s="4" t="s">
        <v>8</v>
      </c>
      <c r="D15" s="7">
        <v>0</v>
      </c>
      <c r="E15" s="51">
        <v>43750</v>
      </c>
      <c r="F15" s="6"/>
      <c r="G15" s="6"/>
      <c r="H15" s="6">
        <v>1</v>
      </c>
      <c r="I15" s="44"/>
      <c r="J15" s="31">
        <f t="shared" si="0"/>
        <v>0</v>
      </c>
      <c r="K15" s="31">
        <f t="shared" si="1"/>
        <v>0</v>
      </c>
      <c r="L15" s="42"/>
      <c r="N15" s="33"/>
    </row>
    <row r="16" spans="1:14" s="2" customFormat="1" ht="30" customHeight="1">
      <c r="A16" s="45"/>
      <c r="B16" s="4"/>
      <c r="C16" s="4" t="s">
        <v>17</v>
      </c>
      <c r="D16" s="7">
        <v>0</v>
      </c>
      <c r="E16" s="51">
        <v>43750</v>
      </c>
      <c r="F16" s="6"/>
      <c r="G16" s="6">
        <v>0</v>
      </c>
      <c r="H16" s="6">
        <v>1</v>
      </c>
      <c r="I16" s="44"/>
      <c r="J16" s="31">
        <f t="shared" si="0"/>
        <v>0</v>
      </c>
      <c r="K16" s="31">
        <f t="shared" si="1"/>
        <v>0</v>
      </c>
      <c r="L16" s="42"/>
      <c r="N16" s="33"/>
    </row>
    <row r="17" spans="1:12" s="2" customFormat="1" ht="30.75" customHeight="1">
      <c r="A17" s="45"/>
      <c r="B17" s="4"/>
      <c r="C17" s="4" t="s">
        <v>73</v>
      </c>
      <c r="D17" s="7">
        <v>1</v>
      </c>
      <c r="E17" s="51">
        <v>43750</v>
      </c>
      <c r="F17" s="6"/>
      <c r="G17" s="6"/>
      <c r="H17" s="6">
        <v>1</v>
      </c>
      <c r="I17" s="6">
        <v>11</v>
      </c>
      <c r="J17" s="31">
        <f t="shared" si="0"/>
        <v>43750</v>
      </c>
      <c r="K17" s="31">
        <f t="shared" si="1"/>
        <v>481250</v>
      </c>
      <c r="L17" s="42"/>
    </row>
    <row r="18" spans="1:12" s="2" customFormat="1" ht="31.5" customHeight="1">
      <c r="A18" s="41">
        <v>3</v>
      </c>
      <c r="B18" s="3" t="s">
        <v>19</v>
      </c>
      <c r="C18" s="4"/>
      <c r="D18" s="7">
        <v>0</v>
      </c>
      <c r="E18" s="51">
        <v>43750</v>
      </c>
      <c r="F18" s="6"/>
      <c r="G18" s="6"/>
      <c r="H18" s="6">
        <v>1</v>
      </c>
      <c r="I18" s="6"/>
      <c r="J18" s="31">
        <f t="shared" si="0"/>
        <v>0</v>
      </c>
      <c r="K18" s="31">
        <f t="shared" si="1"/>
        <v>0</v>
      </c>
      <c r="L18" s="42"/>
    </row>
    <row r="19" spans="1:12" s="2" customFormat="1" ht="18" customHeight="1">
      <c r="A19" s="43" t="s">
        <v>23</v>
      </c>
      <c r="B19" s="4" t="s">
        <v>3</v>
      </c>
      <c r="C19" s="4"/>
      <c r="D19" s="7">
        <v>0</v>
      </c>
      <c r="E19" s="51">
        <v>43750</v>
      </c>
      <c r="F19" s="6"/>
      <c r="G19" s="51">
        <v>0</v>
      </c>
      <c r="H19" s="6">
        <v>1</v>
      </c>
      <c r="I19" s="44">
        <v>11</v>
      </c>
      <c r="J19" s="31">
        <f t="shared" si="0"/>
        <v>0</v>
      </c>
      <c r="K19" s="31">
        <f t="shared" si="1"/>
        <v>0</v>
      </c>
      <c r="L19" s="42"/>
    </row>
    <row r="20" spans="1:12" s="2" customFormat="1" ht="31.5" customHeight="1">
      <c r="A20" s="43" t="s">
        <v>22</v>
      </c>
      <c r="B20" s="4" t="s">
        <v>4</v>
      </c>
      <c r="C20" s="4"/>
      <c r="D20" s="7">
        <v>0</v>
      </c>
      <c r="E20" s="51">
        <v>0</v>
      </c>
      <c r="F20" s="6"/>
      <c r="G20" s="6"/>
      <c r="H20" s="6">
        <v>1</v>
      </c>
      <c r="I20" s="6"/>
      <c r="J20" s="31">
        <f t="shared" si="0"/>
        <v>0</v>
      </c>
      <c r="K20" s="31">
        <f t="shared" si="1"/>
        <v>0</v>
      </c>
      <c r="L20" s="42"/>
    </row>
    <row r="21" spans="1:12" s="2" customFormat="1" ht="30.75" customHeight="1">
      <c r="A21" s="43" t="s">
        <v>21</v>
      </c>
      <c r="B21" s="4" t="s">
        <v>20</v>
      </c>
      <c r="C21" s="4"/>
      <c r="D21" s="7">
        <v>0</v>
      </c>
      <c r="E21" s="51">
        <v>0</v>
      </c>
      <c r="F21" s="6"/>
      <c r="G21" s="6"/>
      <c r="H21" s="6">
        <v>1</v>
      </c>
      <c r="I21" s="6"/>
      <c r="J21" s="31">
        <f t="shared" si="0"/>
        <v>0</v>
      </c>
      <c r="K21" s="31">
        <f>J21*I21*H21</f>
        <v>0</v>
      </c>
      <c r="L21" s="42"/>
    </row>
    <row r="22" spans="1:12" s="2" customFormat="1" ht="47.25" customHeight="1">
      <c r="A22" s="41">
        <v>4</v>
      </c>
      <c r="B22" s="4" t="s">
        <v>31</v>
      </c>
      <c r="C22" s="4"/>
      <c r="D22" s="7">
        <v>0</v>
      </c>
      <c r="E22" s="51">
        <v>43750</v>
      </c>
      <c r="F22" s="6"/>
      <c r="G22" s="6"/>
      <c r="H22" s="6">
        <v>1</v>
      </c>
      <c r="I22" s="6"/>
      <c r="J22" s="31">
        <f>G22+F22+(D22*E22)</f>
        <v>0</v>
      </c>
      <c r="K22" s="31">
        <f t="shared" si="1"/>
        <v>0</v>
      </c>
      <c r="L22" s="42"/>
    </row>
    <row r="23" spans="1:12" s="2" customFormat="1" ht="27.75" customHeight="1">
      <c r="A23" s="41">
        <v>5</v>
      </c>
      <c r="B23" s="4" t="s">
        <v>30</v>
      </c>
      <c r="C23" s="4"/>
      <c r="D23" s="7">
        <v>1</v>
      </c>
      <c r="E23" s="51">
        <v>43750</v>
      </c>
      <c r="F23" s="6"/>
      <c r="G23" s="6"/>
      <c r="H23" s="6">
        <v>1</v>
      </c>
      <c r="I23" s="6">
        <v>11</v>
      </c>
      <c r="J23" s="31">
        <f>G23+F23+(D23*E23)</f>
        <v>43750</v>
      </c>
      <c r="K23" s="31">
        <f t="shared" si="1"/>
        <v>481250</v>
      </c>
      <c r="L23" s="42"/>
    </row>
    <row r="24" spans="1:12" s="2" customFormat="1" ht="30.75" customHeight="1">
      <c r="A24" s="41">
        <v>6</v>
      </c>
      <c r="B24" s="3" t="s">
        <v>9</v>
      </c>
      <c r="C24" s="4" t="s">
        <v>8</v>
      </c>
      <c r="D24" s="7">
        <v>0</v>
      </c>
      <c r="E24" s="51">
        <v>43750</v>
      </c>
      <c r="F24" s="6"/>
      <c r="G24" s="6"/>
      <c r="H24" s="6">
        <v>1</v>
      </c>
      <c r="I24" s="6"/>
      <c r="J24" s="31">
        <f>G24+F24+(D24*E24)</f>
        <v>0</v>
      </c>
      <c r="K24" s="31">
        <f t="shared" si="1"/>
        <v>0</v>
      </c>
      <c r="L24" s="42"/>
    </row>
    <row r="25" spans="1:12" s="2" customFormat="1" ht="32.25" customHeight="1">
      <c r="A25" s="37"/>
      <c r="B25" s="4"/>
      <c r="C25" s="4" t="s">
        <v>17</v>
      </c>
      <c r="D25" s="7">
        <v>0</v>
      </c>
      <c r="E25" s="51">
        <v>43750</v>
      </c>
      <c r="F25" s="6"/>
      <c r="G25" s="6">
        <v>0</v>
      </c>
      <c r="H25" s="6">
        <v>1</v>
      </c>
      <c r="I25" s="6"/>
      <c r="J25" s="31">
        <f>D25*E25+F25+G25</f>
        <v>0</v>
      </c>
      <c r="K25" s="31">
        <f t="shared" si="1"/>
        <v>0</v>
      </c>
      <c r="L25" s="42"/>
    </row>
    <row r="26" spans="1:12" s="2" customFormat="1" ht="22.5" customHeight="1">
      <c r="A26" s="37"/>
      <c r="B26" s="4"/>
      <c r="C26" s="4" t="s">
        <v>73</v>
      </c>
      <c r="D26" s="7">
        <v>0.5</v>
      </c>
      <c r="E26" s="51">
        <v>43750</v>
      </c>
      <c r="F26" s="6"/>
      <c r="G26" s="6"/>
      <c r="H26" s="6">
        <v>1</v>
      </c>
      <c r="I26" s="6">
        <v>11</v>
      </c>
      <c r="J26" s="31">
        <f>G26+F26+(D26*E26)</f>
        <v>21875</v>
      </c>
      <c r="K26" s="31">
        <f t="shared" si="1"/>
        <v>240625</v>
      </c>
      <c r="L26" s="42"/>
    </row>
    <row r="27" spans="1:12" s="2" customFormat="1" ht="33.75" customHeight="1">
      <c r="A27" s="46"/>
      <c r="B27" s="4"/>
      <c r="C27" s="4" t="s">
        <v>6</v>
      </c>
      <c r="D27" s="7">
        <v>0</v>
      </c>
      <c r="E27" s="51">
        <v>40760</v>
      </c>
      <c r="F27" s="6"/>
      <c r="G27" s="6"/>
      <c r="H27" s="6">
        <v>1</v>
      </c>
      <c r="I27" s="6"/>
      <c r="J27" s="31">
        <f>G27+F27+(D27*E27)</f>
        <v>0</v>
      </c>
      <c r="K27" s="31">
        <f t="shared" si="1"/>
        <v>0</v>
      </c>
      <c r="L27" s="42"/>
    </row>
    <row r="28" spans="1:12" s="2" customFormat="1" ht="18" customHeight="1">
      <c r="A28" s="43"/>
      <c r="B28" s="97" t="s">
        <v>1</v>
      </c>
      <c r="C28" s="97"/>
      <c r="D28" s="47"/>
      <c r="E28" s="48"/>
      <c r="F28" s="48">
        <f>SUM(F10:F22)</f>
        <v>0</v>
      </c>
      <c r="G28" s="48">
        <f>SUM(G10:G27)</f>
        <v>0</v>
      </c>
      <c r="H28" s="49"/>
      <c r="I28" s="48"/>
      <c r="J28" s="50">
        <f>SUM(J10:J27)</f>
        <v>328125</v>
      </c>
      <c r="K28" s="50">
        <f>SUM(K10:K27)</f>
        <v>3609375</v>
      </c>
      <c r="L28" s="48"/>
    </row>
    <row r="29" spans="1:12" s="2" customFormat="1" ht="15.75">
      <c r="A29" s="9"/>
      <c r="B29" s="10"/>
      <c r="C29" s="10"/>
      <c r="D29" s="11"/>
      <c r="E29" s="12"/>
      <c r="F29" s="12"/>
      <c r="G29" s="12"/>
      <c r="H29" s="13"/>
      <c r="I29" s="12"/>
      <c r="J29" s="12"/>
      <c r="K29" s="12"/>
      <c r="L29" s="12"/>
    </row>
    <row r="30" spans="1:12" s="2" customFormat="1" ht="18" customHeight="1">
      <c r="A30" s="19" t="s">
        <v>11</v>
      </c>
      <c r="B30" s="98" t="s">
        <v>34</v>
      </c>
      <c r="C30" s="98"/>
      <c r="D30" s="98"/>
      <c r="E30" s="98"/>
      <c r="F30" s="98"/>
      <c r="G30" s="98"/>
      <c r="H30" s="98"/>
      <c r="I30" s="98"/>
      <c r="J30" s="98"/>
      <c r="K30" s="98"/>
      <c r="L30" s="98"/>
    </row>
    <row r="31" spans="1:12" s="2" customFormat="1" ht="18" customHeight="1">
      <c r="A31" s="23"/>
      <c r="B31" s="22"/>
      <c r="C31" s="22"/>
      <c r="D31" s="24"/>
      <c r="E31" s="25"/>
      <c r="F31" s="22"/>
      <c r="G31" s="22"/>
      <c r="H31" s="22"/>
      <c r="I31" s="22"/>
      <c r="J31" s="22"/>
      <c r="K31" s="22"/>
      <c r="L31" s="22"/>
    </row>
    <row r="32" spans="1:12" s="2" customFormat="1" ht="87" customHeight="1">
      <c r="A32" s="37" t="s">
        <v>0</v>
      </c>
      <c r="B32" s="37" t="s">
        <v>13</v>
      </c>
      <c r="C32" s="37" t="s">
        <v>15</v>
      </c>
      <c r="D32" s="38" t="s">
        <v>24</v>
      </c>
      <c r="E32" s="39" t="s">
        <v>25</v>
      </c>
      <c r="F32" s="40" t="s">
        <v>26</v>
      </c>
      <c r="G32" s="38" t="s">
        <v>27</v>
      </c>
      <c r="H32" s="38" t="s">
        <v>16</v>
      </c>
      <c r="I32" s="38" t="s">
        <v>14</v>
      </c>
      <c r="J32" s="38" t="s">
        <v>28</v>
      </c>
      <c r="K32" s="38" t="s">
        <v>29</v>
      </c>
      <c r="L32" s="38" t="s">
        <v>5</v>
      </c>
    </row>
    <row r="33" spans="1:12" s="2" customFormat="1" ht="37.5" customHeight="1">
      <c r="A33" s="41">
        <v>1</v>
      </c>
      <c r="B33" s="3" t="s">
        <v>2</v>
      </c>
      <c r="C33" s="4"/>
      <c r="D33" s="5"/>
      <c r="E33" s="21"/>
      <c r="F33" s="6"/>
      <c r="G33" s="6"/>
      <c r="H33" s="6"/>
      <c r="I33" s="6"/>
      <c r="J33" s="6"/>
      <c r="K33" s="6"/>
      <c r="L33" s="42"/>
    </row>
    <row r="34" spans="1:12" s="35" customFormat="1" ht="41.25" customHeight="1">
      <c r="A34" s="43" t="s">
        <v>12</v>
      </c>
      <c r="B34" s="42" t="s">
        <v>54</v>
      </c>
      <c r="C34" s="4" t="s">
        <v>46</v>
      </c>
      <c r="D34" s="7">
        <v>2</v>
      </c>
      <c r="E34" s="51">
        <v>43750</v>
      </c>
      <c r="F34" s="6"/>
      <c r="G34" s="6">
        <v>2000</v>
      </c>
      <c r="H34" s="6">
        <v>1</v>
      </c>
      <c r="I34" s="44">
        <v>11</v>
      </c>
      <c r="J34" s="31">
        <f aca="true" t="shared" si="2" ref="J34:J44">G34+F34+(D34*E34)</f>
        <v>89500</v>
      </c>
      <c r="K34" s="31">
        <f aca="true" t="shared" si="3" ref="K34:K43">J34*I34*H34</f>
        <v>984500</v>
      </c>
      <c r="L34" s="42"/>
    </row>
    <row r="35" spans="1:12" s="2" customFormat="1" ht="99.75" customHeight="1">
      <c r="A35" s="43">
        <v>1.2</v>
      </c>
      <c r="B35" s="42" t="s">
        <v>58</v>
      </c>
      <c r="C35" s="4" t="s">
        <v>121</v>
      </c>
      <c r="D35" s="7">
        <v>1</v>
      </c>
      <c r="E35" s="51">
        <v>43750</v>
      </c>
      <c r="F35" s="6"/>
      <c r="G35" s="6">
        <v>50000</v>
      </c>
      <c r="H35" s="6">
        <v>1</v>
      </c>
      <c r="I35" s="44">
        <v>11</v>
      </c>
      <c r="J35" s="31">
        <f t="shared" si="2"/>
        <v>93750</v>
      </c>
      <c r="K35" s="31">
        <f t="shared" si="3"/>
        <v>1031250</v>
      </c>
      <c r="L35" s="42"/>
    </row>
    <row r="36" spans="1:14" s="2" customFormat="1" ht="189" customHeight="1">
      <c r="A36" s="43">
        <v>1.3</v>
      </c>
      <c r="B36" s="59" t="s">
        <v>56</v>
      </c>
      <c r="C36" s="4" t="s">
        <v>92</v>
      </c>
      <c r="D36" s="7">
        <v>1</v>
      </c>
      <c r="E36" s="51">
        <v>43750</v>
      </c>
      <c r="F36" s="6"/>
      <c r="G36" s="6">
        <v>50000</v>
      </c>
      <c r="H36" s="6">
        <v>1</v>
      </c>
      <c r="I36" s="44">
        <v>11</v>
      </c>
      <c r="J36" s="31">
        <f t="shared" si="2"/>
        <v>93750</v>
      </c>
      <c r="K36" s="31">
        <f t="shared" si="3"/>
        <v>1031250</v>
      </c>
      <c r="L36" s="42"/>
      <c r="N36" s="34"/>
    </row>
    <row r="37" spans="1:14" s="2" customFormat="1" ht="116.25" customHeight="1">
      <c r="A37" s="43">
        <v>1.4</v>
      </c>
      <c r="B37" s="42" t="s">
        <v>57</v>
      </c>
      <c r="C37" s="4" t="s">
        <v>92</v>
      </c>
      <c r="D37" s="7">
        <v>1</v>
      </c>
      <c r="E37" s="51">
        <v>43750</v>
      </c>
      <c r="F37" s="6"/>
      <c r="G37" s="6">
        <v>50000</v>
      </c>
      <c r="H37" s="6">
        <v>1</v>
      </c>
      <c r="I37" s="44">
        <v>11</v>
      </c>
      <c r="J37" s="31">
        <f t="shared" si="2"/>
        <v>93750</v>
      </c>
      <c r="K37" s="31">
        <f t="shared" si="3"/>
        <v>1031250</v>
      </c>
      <c r="L37" s="42"/>
      <c r="N37" s="33"/>
    </row>
    <row r="38" spans="1:14" s="2" customFormat="1" ht="30.75" customHeight="1">
      <c r="A38" s="41">
        <v>2</v>
      </c>
      <c r="B38" s="3" t="s">
        <v>7</v>
      </c>
      <c r="C38" s="4" t="s">
        <v>8</v>
      </c>
      <c r="D38" s="7">
        <v>2</v>
      </c>
      <c r="E38" s="51">
        <v>43750</v>
      </c>
      <c r="F38" s="6"/>
      <c r="G38" s="6"/>
      <c r="H38" s="6">
        <v>1</v>
      </c>
      <c r="I38" s="44">
        <v>11</v>
      </c>
      <c r="J38" s="31">
        <f t="shared" si="2"/>
        <v>87500</v>
      </c>
      <c r="K38" s="31">
        <f t="shared" si="3"/>
        <v>962500</v>
      </c>
      <c r="L38" s="42"/>
      <c r="N38" s="33"/>
    </row>
    <row r="39" spans="1:14" s="2" customFormat="1" ht="32.25" customHeight="1">
      <c r="A39" s="45"/>
      <c r="B39" s="4"/>
      <c r="C39" s="4" t="s">
        <v>17</v>
      </c>
      <c r="D39" s="7"/>
      <c r="E39" s="51">
        <v>43750</v>
      </c>
      <c r="F39" s="6"/>
      <c r="G39" s="6"/>
      <c r="H39" s="6">
        <v>1</v>
      </c>
      <c r="I39" s="44"/>
      <c r="J39" s="31">
        <f t="shared" si="2"/>
        <v>0</v>
      </c>
      <c r="K39" s="31">
        <f t="shared" si="3"/>
        <v>0</v>
      </c>
      <c r="L39" s="42"/>
      <c r="N39" s="33"/>
    </row>
    <row r="40" spans="1:14" s="2" customFormat="1" ht="30.75" customHeight="1">
      <c r="A40" s="45"/>
      <c r="B40" s="4"/>
      <c r="C40" s="4" t="s">
        <v>117</v>
      </c>
      <c r="D40" s="7">
        <v>0</v>
      </c>
      <c r="E40" s="51">
        <v>43750</v>
      </c>
      <c r="F40" s="6"/>
      <c r="G40" s="6"/>
      <c r="H40" s="6">
        <v>1</v>
      </c>
      <c r="I40" s="6"/>
      <c r="J40" s="31">
        <f t="shared" si="2"/>
        <v>0</v>
      </c>
      <c r="K40" s="31">
        <f t="shared" si="3"/>
        <v>0</v>
      </c>
      <c r="L40" s="42"/>
      <c r="N40" s="33"/>
    </row>
    <row r="41" spans="1:12" s="2" customFormat="1" ht="31.5" customHeight="1">
      <c r="A41" s="41">
        <v>3</v>
      </c>
      <c r="B41" s="3" t="s">
        <v>19</v>
      </c>
      <c r="C41" s="4"/>
      <c r="D41" s="7">
        <v>0</v>
      </c>
      <c r="E41" s="51">
        <v>43750</v>
      </c>
      <c r="F41" s="6"/>
      <c r="G41" s="6"/>
      <c r="H41" s="6">
        <v>1</v>
      </c>
      <c r="I41" s="6"/>
      <c r="J41" s="31">
        <f t="shared" si="2"/>
        <v>0</v>
      </c>
      <c r="K41" s="31">
        <f t="shared" si="3"/>
        <v>0</v>
      </c>
      <c r="L41" s="42"/>
    </row>
    <row r="42" spans="1:12" s="2" customFormat="1" ht="31.5" customHeight="1">
      <c r="A42" s="43" t="s">
        <v>23</v>
      </c>
      <c r="B42" s="4" t="s">
        <v>3</v>
      </c>
      <c r="C42" s="4"/>
      <c r="D42" s="7">
        <v>0</v>
      </c>
      <c r="E42" s="51">
        <v>43750</v>
      </c>
      <c r="F42" s="6"/>
      <c r="G42" s="51">
        <v>0</v>
      </c>
      <c r="H42" s="6">
        <v>1</v>
      </c>
      <c r="I42" s="6"/>
      <c r="J42" s="31">
        <f t="shared" si="2"/>
        <v>0</v>
      </c>
      <c r="K42" s="31">
        <f t="shared" si="3"/>
        <v>0</v>
      </c>
      <c r="L42" s="42"/>
    </row>
    <row r="43" spans="1:12" s="2" customFormat="1" ht="30.75" customHeight="1">
      <c r="A43" s="43" t="s">
        <v>22</v>
      </c>
      <c r="B43" s="4" t="s">
        <v>4</v>
      </c>
      <c r="C43" s="4"/>
      <c r="D43" s="7">
        <v>0</v>
      </c>
      <c r="E43" s="51">
        <v>0</v>
      </c>
      <c r="F43" s="6"/>
      <c r="G43" s="6"/>
      <c r="H43" s="6">
        <v>1</v>
      </c>
      <c r="I43" s="6"/>
      <c r="J43" s="31">
        <f t="shared" si="2"/>
        <v>0</v>
      </c>
      <c r="K43" s="31">
        <f t="shared" si="3"/>
        <v>0</v>
      </c>
      <c r="L43" s="42"/>
    </row>
    <row r="44" spans="1:12" s="2" customFormat="1" ht="31.5" customHeight="1">
      <c r="A44" s="43" t="s">
        <v>21</v>
      </c>
      <c r="B44" s="4" t="s">
        <v>20</v>
      </c>
      <c r="C44" s="4"/>
      <c r="D44" s="7">
        <v>0</v>
      </c>
      <c r="E44" s="51">
        <v>0</v>
      </c>
      <c r="F44" s="6"/>
      <c r="G44" s="6"/>
      <c r="H44" s="6">
        <v>1</v>
      </c>
      <c r="I44" s="6"/>
      <c r="J44" s="31">
        <f t="shared" si="2"/>
        <v>0</v>
      </c>
      <c r="K44" s="31">
        <f>J44*I44*H44</f>
        <v>0</v>
      </c>
      <c r="L44" s="42"/>
    </row>
    <row r="45" spans="1:12" s="2" customFormat="1" ht="46.5" customHeight="1">
      <c r="A45" s="41">
        <v>4</v>
      </c>
      <c r="B45" s="4" t="s">
        <v>31</v>
      </c>
      <c r="C45" s="4"/>
      <c r="D45" s="7">
        <v>0</v>
      </c>
      <c r="E45" s="51">
        <v>43570</v>
      </c>
      <c r="F45" s="6"/>
      <c r="G45" s="6"/>
      <c r="H45" s="6">
        <v>1</v>
      </c>
      <c r="I45" s="6"/>
      <c r="J45" s="31">
        <f>G45+F45+(D45*E45)</f>
        <v>0</v>
      </c>
      <c r="K45" s="31">
        <f aca="true" t="shared" si="4" ref="K45:K50">J45*I45*H45</f>
        <v>0</v>
      </c>
      <c r="L45" s="42"/>
    </row>
    <row r="46" spans="1:12" s="2" customFormat="1" ht="37.5" customHeight="1">
      <c r="A46" s="41">
        <v>5</v>
      </c>
      <c r="B46" s="4" t="s">
        <v>30</v>
      </c>
      <c r="C46" s="4"/>
      <c r="D46" s="7">
        <v>1</v>
      </c>
      <c r="E46" s="51">
        <v>43750</v>
      </c>
      <c r="F46" s="6"/>
      <c r="G46" s="6"/>
      <c r="H46" s="6">
        <v>1</v>
      </c>
      <c r="I46" s="6">
        <v>11</v>
      </c>
      <c r="J46" s="31">
        <f>G46+F46+(D46*E46)</f>
        <v>43750</v>
      </c>
      <c r="K46" s="31">
        <f t="shared" si="4"/>
        <v>481250</v>
      </c>
      <c r="L46" s="42"/>
    </row>
    <row r="47" spans="1:12" s="2" customFormat="1" ht="30.75" customHeight="1">
      <c r="A47" s="41">
        <v>6</v>
      </c>
      <c r="B47" s="3" t="s">
        <v>9</v>
      </c>
      <c r="C47" s="4" t="s">
        <v>8</v>
      </c>
      <c r="D47" s="7">
        <v>1</v>
      </c>
      <c r="E47" s="51">
        <v>43750</v>
      </c>
      <c r="F47" s="6"/>
      <c r="G47" s="6"/>
      <c r="H47" s="6">
        <v>1</v>
      </c>
      <c r="I47" s="6">
        <v>11</v>
      </c>
      <c r="J47" s="31">
        <f>G47+F47+(D47*E47)</f>
        <v>43750</v>
      </c>
      <c r="K47" s="31">
        <f t="shared" si="4"/>
        <v>481250</v>
      </c>
      <c r="L47" s="42"/>
    </row>
    <row r="48" spans="1:12" s="2" customFormat="1" ht="27.75" customHeight="1">
      <c r="A48" s="37"/>
      <c r="B48" s="4"/>
      <c r="C48" s="4" t="s">
        <v>17</v>
      </c>
      <c r="D48" s="7">
        <v>0</v>
      </c>
      <c r="E48" s="51">
        <v>43750</v>
      </c>
      <c r="F48" s="6"/>
      <c r="G48" s="6">
        <v>0</v>
      </c>
      <c r="H48" s="6">
        <v>1</v>
      </c>
      <c r="I48" s="6"/>
      <c r="J48" s="31">
        <f>D48*E48+F48+G48</f>
        <v>0</v>
      </c>
      <c r="K48" s="31">
        <f t="shared" si="4"/>
        <v>0</v>
      </c>
      <c r="L48" s="42"/>
    </row>
    <row r="49" spans="1:12" s="2" customFormat="1" ht="32.25" customHeight="1">
      <c r="A49" s="37"/>
      <c r="B49" s="4"/>
      <c r="C49" s="4" t="s">
        <v>73</v>
      </c>
      <c r="D49" s="7">
        <v>0</v>
      </c>
      <c r="E49" s="51">
        <v>43750</v>
      </c>
      <c r="F49" s="6"/>
      <c r="G49" s="6"/>
      <c r="H49" s="6">
        <v>1</v>
      </c>
      <c r="I49" s="6"/>
      <c r="J49" s="31">
        <f>G49+F49+(D49*E49)</f>
        <v>0</v>
      </c>
      <c r="K49" s="31">
        <f t="shared" si="4"/>
        <v>0</v>
      </c>
      <c r="L49" s="42"/>
    </row>
    <row r="50" spans="1:12" s="2" customFormat="1" ht="22.5" customHeight="1">
      <c r="A50" s="46"/>
      <c r="B50" s="4"/>
      <c r="C50" s="4" t="s">
        <v>6</v>
      </c>
      <c r="D50" s="7">
        <v>0</v>
      </c>
      <c r="E50" s="51">
        <v>43570</v>
      </c>
      <c r="F50" s="6"/>
      <c r="G50" s="6"/>
      <c r="H50" s="6">
        <v>1</v>
      </c>
      <c r="I50" s="6"/>
      <c r="J50" s="31">
        <f>G50+F50+(D50*E50)</f>
        <v>0</v>
      </c>
      <c r="K50" s="31">
        <f t="shared" si="4"/>
        <v>0</v>
      </c>
      <c r="L50" s="42"/>
    </row>
    <row r="51" spans="1:12" s="2" customFormat="1" ht="33.75" customHeight="1">
      <c r="A51" s="43"/>
      <c r="B51" s="97" t="s">
        <v>1</v>
      </c>
      <c r="C51" s="97"/>
      <c r="D51" s="47"/>
      <c r="E51" s="48"/>
      <c r="F51" s="48">
        <f>SUM(F33:F45)</f>
        <v>0</v>
      </c>
      <c r="G51" s="48">
        <f>SUM(G33:G50)</f>
        <v>152000</v>
      </c>
      <c r="H51" s="49"/>
      <c r="I51" s="48"/>
      <c r="J51" s="50">
        <f>SUM(J33:J50)</f>
        <v>545750</v>
      </c>
      <c r="K51" s="50">
        <f>SUM(K33:K50)</f>
        <v>6003250</v>
      </c>
      <c r="L51" s="48"/>
    </row>
    <row r="52" spans="1:12" s="2" customFormat="1" ht="18" customHeight="1">
      <c r="A52" s="26"/>
      <c r="B52" s="26"/>
      <c r="C52" s="26"/>
      <c r="D52" s="26"/>
      <c r="E52" s="26"/>
      <c r="F52" s="26"/>
      <c r="G52" s="26"/>
      <c r="H52" s="26"/>
      <c r="I52" s="26"/>
      <c r="J52" s="26"/>
      <c r="K52" s="26"/>
      <c r="L52" s="26"/>
    </row>
    <row r="53" spans="1:12" s="2" customFormat="1" ht="15.75">
      <c r="A53" s="26"/>
      <c r="B53" s="26"/>
      <c r="C53" s="26"/>
      <c r="D53" s="26"/>
      <c r="E53" s="26"/>
      <c r="F53" s="26"/>
      <c r="G53" s="26"/>
      <c r="H53" s="26"/>
      <c r="I53" s="26"/>
      <c r="J53" s="26"/>
      <c r="K53" s="26"/>
      <c r="L53" s="26"/>
    </row>
    <row r="54" spans="1:12" s="2" customFormat="1" ht="18" customHeight="1">
      <c r="A54" s="26"/>
      <c r="B54" s="26"/>
      <c r="C54" s="26"/>
      <c r="D54" s="26"/>
      <c r="E54" s="26"/>
      <c r="F54" s="26"/>
      <c r="G54" s="26"/>
      <c r="H54" s="26"/>
      <c r="I54" s="26"/>
      <c r="J54" s="26"/>
      <c r="K54" s="26"/>
      <c r="L54" s="26"/>
    </row>
    <row r="55" spans="1:12" s="2" customFormat="1" ht="24" customHeight="1">
      <c r="A55" s="26"/>
      <c r="B55" s="26"/>
      <c r="C55" s="26"/>
      <c r="D55" s="26"/>
      <c r="E55" s="26"/>
      <c r="F55" s="26"/>
      <c r="G55" s="26"/>
      <c r="H55" s="26"/>
      <c r="I55" s="26"/>
      <c r="J55" s="26"/>
      <c r="K55" s="26"/>
      <c r="L55" s="26"/>
    </row>
    <row r="56" spans="1:12" s="2" customFormat="1" ht="24.7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6"/>
      <c r="L62" s="26"/>
    </row>
    <row r="63" spans="1:12" s="2" customFormat="1" ht="19.5" customHeight="1">
      <c r="A63" s="26"/>
      <c r="B63" s="26"/>
      <c r="C63" s="26"/>
      <c r="D63" s="26"/>
      <c r="E63" s="26"/>
      <c r="F63" s="26"/>
      <c r="G63" s="26"/>
      <c r="H63" s="26"/>
      <c r="I63" s="26"/>
      <c r="J63" s="26"/>
      <c r="K63" s="26"/>
      <c r="L63" s="26"/>
    </row>
    <row r="64" spans="1:12" s="2" customFormat="1" ht="4.5" customHeight="1">
      <c r="A64" s="26"/>
      <c r="B64" s="26"/>
      <c r="C64" s="26"/>
      <c r="D64" s="26"/>
      <c r="E64" s="26"/>
      <c r="F64" s="26"/>
      <c r="G64" s="26"/>
      <c r="H64" s="26"/>
      <c r="I64" s="26"/>
      <c r="J64" s="26"/>
      <c r="K64" s="26"/>
      <c r="L64" s="26"/>
    </row>
    <row r="65" spans="1:12" s="2" customFormat="1" ht="1.5" customHeight="1">
      <c r="A65" s="26"/>
      <c r="B65" s="26"/>
      <c r="C65" s="26"/>
      <c r="D65" s="26"/>
      <c r="E65" s="26"/>
      <c r="F65" s="26"/>
      <c r="G65" s="26"/>
      <c r="H65" s="26"/>
      <c r="I65" s="26"/>
      <c r="J65" s="26"/>
      <c r="K65" s="26"/>
      <c r="L65" s="26"/>
    </row>
    <row r="66" spans="1:12" s="2" customFormat="1" ht="1.5" customHeight="1">
      <c r="A66" s="26"/>
      <c r="B66" s="26"/>
      <c r="C66" s="26"/>
      <c r="D66" s="26"/>
      <c r="E66" s="26"/>
      <c r="F66" s="26"/>
      <c r="G66" s="26"/>
      <c r="H66" s="26"/>
      <c r="I66" s="26"/>
      <c r="J66" s="26"/>
      <c r="K66" s="26"/>
      <c r="L66" s="26"/>
    </row>
    <row r="67" spans="1:12" s="2" customFormat="1" ht="1.5" customHeight="1">
      <c r="A67" s="26"/>
      <c r="B67" s="26"/>
      <c r="C67" s="26"/>
      <c r="D67" s="26"/>
      <c r="E67" s="26"/>
      <c r="F67" s="26"/>
      <c r="G67" s="26"/>
      <c r="H67" s="26"/>
      <c r="I67" s="26"/>
      <c r="J67" s="26"/>
      <c r="K67" s="26"/>
      <c r="L67" s="26"/>
    </row>
    <row r="68" spans="1:12" s="2" customFormat="1" ht="19.5" customHeight="1" hidden="1">
      <c r="A68" s="26"/>
      <c r="B68" s="26"/>
      <c r="C68" s="26"/>
      <c r="D68" s="26"/>
      <c r="E68" s="26"/>
      <c r="F68" s="26"/>
      <c r="G68" s="26"/>
      <c r="H68" s="26"/>
      <c r="I68" s="26"/>
      <c r="J68" s="26"/>
      <c r="K68" s="26"/>
      <c r="L68" s="26"/>
    </row>
    <row r="69" spans="1:12" s="2" customFormat="1" ht="19.5" customHeight="1" hidden="1">
      <c r="A69" s="26"/>
      <c r="B69" s="26"/>
      <c r="C69" s="26"/>
      <c r="D69" s="26"/>
      <c r="E69" s="26"/>
      <c r="F69" s="26"/>
      <c r="G69" s="26"/>
      <c r="H69" s="26"/>
      <c r="I69" s="26"/>
      <c r="J69" s="26"/>
      <c r="K69" s="27"/>
      <c r="L69" s="27"/>
    </row>
    <row r="70" spans="1:12" s="2" customFormat="1" ht="19.5" customHeight="1">
      <c r="A70" s="26"/>
      <c r="B70" s="26"/>
      <c r="C70" s="26"/>
      <c r="D70" s="26"/>
      <c r="E70" s="26"/>
      <c r="F70" s="26"/>
      <c r="G70" s="26"/>
      <c r="H70" s="26"/>
      <c r="I70" s="26"/>
      <c r="J70" s="26"/>
      <c r="K70" s="27"/>
      <c r="L70" s="27"/>
    </row>
    <row r="71" spans="1:12" s="2" customFormat="1" ht="19.5" customHeight="1">
      <c r="A71" s="26"/>
      <c r="B71" s="26"/>
      <c r="C71" s="26"/>
      <c r="D71" s="26"/>
      <c r="E71" s="26"/>
      <c r="F71" s="26"/>
      <c r="G71" s="26"/>
      <c r="H71" s="26"/>
      <c r="I71" s="26"/>
      <c r="J71" s="26"/>
      <c r="K71" s="27"/>
      <c r="L71" s="27"/>
    </row>
    <row r="72" spans="1:12" s="2" customFormat="1" ht="29.25" customHeight="1">
      <c r="A72" s="26"/>
      <c r="B72" s="26"/>
      <c r="C72" s="26"/>
      <c r="D72" s="26"/>
      <c r="E72" s="26"/>
      <c r="F72" s="26"/>
      <c r="G72" s="26"/>
      <c r="H72" s="26"/>
      <c r="I72" s="26"/>
      <c r="J72" s="26"/>
      <c r="K72" s="27"/>
      <c r="L72" s="27"/>
    </row>
    <row r="73" spans="1:12" s="8" customFormat="1" ht="15.75">
      <c r="A73" s="26"/>
      <c r="B73" s="26"/>
      <c r="C73" s="26"/>
      <c r="D73" s="26"/>
      <c r="E73" s="26"/>
      <c r="F73" s="26"/>
      <c r="G73" s="26"/>
      <c r="H73" s="26"/>
      <c r="I73" s="26"/>
      <c r="J73" s="26"/>
      <c r="K73" s="27"/>
      <c r="L73" s="27"/>
    </row>
    <row r="74" spans="1:12" s="8" customFormat="1" ht="15.75">
      <c r="A74" s="26"/>
      <c r="B74" s="26"/>
      <c r="C74" s="26"/>
      <c r="D74" s="26"/>
      <c r="E74" s="26"/>
      <c r="F74" s="26"/>
      <c r="G74" s="26"/>
      <c r="H74" s="26"/>
      <c r="I74" s="26"/>
      <c r="J74" s="26"/>
      <c r="K74" s="27"/>
      <c r="L74" s="27"/>
    </row>
    <row r="75" spans="1:12" s="8" customFormat="1" ht="15.75">
      <c r="A75" s="26"/>
      <c r="B75" s="26"/>
      <c r="C75" s="26"/>
      <c r="D75" s="26"/>
      <c r="E75" s="26"/>
      <c r="F75" s="26"/>
      <c r="G75" s="26"/>
      <c r="H75" s="26"/>
      <c r="I75" s="26"/>
      <c r="J75" s="26"/>
      <c r="K75" s="27"/>
      <c r="L75" s="27"/>
    </row>
    <row r="76" spans="1:12" s="8" customFormat="1" ht="15.75">
      <c r="A76" s="26"/>
      <c r="B76" s="26"/>
      <c r="C76" s="26"/>
      <c r="D76" s="26"/>
      <c r="E76" s="26"/>
      <c r="F76" s="26"/>
      <c r="G76" s="26"/>
      <c r="H76" s="26"/>
      <c r="I76" s="26"/>
      <c r="J76" s="26"/>
      <c r="K76" s="27"/>
      <c r="L76" s="27"/>
    </row>
    <row r="77" spans="1:12" s="8" customFormat="1" ht="15.75">
      <c r="A77" s="26"/>
      <c r="B77" s="26"/>
      <c r="C77" s="26"/>
      <c r="D77" s="26"/>
      <c r="E77" s="26"/>
      <c r="F77" s="26"/>
      <c r="G77" s="26"/>
      <c r="H77" s="26"/>
      <c r="I77" s="26"/>
      <c r="J77" s="26"/>
      <c r="K77" s="55"/>
      <c r="L77" s="55"/>
    </row>
    <row r="78" spans="1:12" s="8" customFormat="1" ht="15.75">
      <c r="A78" s="26"/>
      <c r="B78" s="26"/>
      <c r="C78" s="26"/>
      <c r="D78" s="26"/>
      <c r="E78" s="26"/>
      <c r="F78" s="26"/>
      <c r="G78" s="26"/>
      <c r="H78" s="26"/>
      <c r="I78" s="26"/>
      <c r="J78" s="26"/>
      <c r="K78" s="56"/>
      <c r="L78" s="56"/>
    </row>
    <row r="79" spans="1:12" s="8" customFormat="1" ht="15.75">
      <c r="A79" s="26"/>
      <c r="B79" s="26"/>
      <c r="C79" s="26"/>
      <c r="D79" s="26"/>
      <c r="E79" s="26"/>
      <c r="F79" s="26"/>
      <c r="G79" s="26"/>
      <c r="H79" s="26"/>
      <c r="I79" s="26"/>
      <c r="J79" s="26"/>
      <c r="K79" s="57">
        <f>$K$28</f>
        <v>3609375</v>
      </c>
      <c r="L79" s="56"/>
    </row>
    <row r="80" spans="1:12" s="8" customFormat="1" ht="15.75">
      <c r="A80" s="26"/>
      <c r="B80" s="26"/>
      <c r="C80" s="26"/>
      <c r="D80" s="26"/>
      <c r="E80" s="26"/>
      <c r="F80" s="26"/>
      <c r="G80" s="26"/>
      <c r="H80" s="26"/>
      <c r="I80" s="26"/>
      <c r="J80" s="26"/>
      <c r="K80" s="57">
        <f>$K$51</f>
        <v>6003250</v>
      </c>
      <c r="L80" s="58"/>
    </row>
    <row r="81" spans="1:12" s="8" customFormat="1" ht="15.75">
      <c r="A81" s="26"/>
      <c r="B81" s="26"/>
      <c r="C81" s="26"/>
      <c r="D81" s="26"/>
      <c r="E81" s="26"/>
      <c r="F81" s="26"/>
      <c r="G81" s="26"/>
      <c r="H81" s="26"/>
      <c r="I81" s="26"/>
      <c r="J81" s="26"/>
      <c r="K81" s="57">
        <f>K79-K80</f>
        <v>-2393875</v>
      </c>
      <c r="L81" s="58">
        <f>K81/K79*100%</f>
        <v>-0.6632380952380953</v>
      </c>
    </row>
    <row r="82" spans="1:12" s="8" customFormat="1" ht="15.75">
      <c r="A82" s="26"/>
      <c r="B82" s="26"/>
      <c r="C82" s="26"/>
      <c r="D82" s="26"/>
      <c r="E82" s="26"/>
      <c r="F82" s="26"/>
      <c r="G82" s="26"/>
      <c r="H82" s="26"/>
      <c r="I82" s="26"/>
      <c r="J82" s="26"/>
      <c r="K82" s="56"/>
      <c r="L82" s="58">
        <f>K80/K79*100%</f>
        <v>1.6632380952380952</v>
      </c>
    </row>
    <row r="83" spans="1:12" s="8" customFormat="1" ht="15.75">
      <c r="A83" s="26"/>
      <c r="B83" s="28"/>
      <c r="C83" s="26"/>
      <c r="D83" s="26"/>
      <c r="E83" s="26"/>
      <c r="F83" s="26"/>
      <c r="G83" s="26"/>
      <c r="H83" s="26"/>
      <c r="I83" s="26"/>
      <c r="J83" s="26"/>
      <c r="K83" s="55"/>
      <c r="L83" s="55"/>
    </row>
    <row r="84" spans="1:12" s="8" customFormat="1" ht="15.75">
      <c r="A84" s="23"/>
      <c r="B84" s="29"/>
      <c r="C84" s="30"/>
      <c r="D84" s="30"/>
      <c r="E84" s="30"/>
      <c r="F84" s="30"/>
      <c r="G84" s="22"/>
      <c r="H84" s="22"/>
      <c r="I84" s="22"/>
      <c r="J84" s="22"/>
      <c r="K84" s="22"/>
      <c r="L84" s="22"/>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2" s="8" customFormat="1" ht="15.75">
      <c r="A98" s="14"/>
      <c r="B98" s="15"/>
      <c r="C98" s="15"/>
      <c r="D98" s="17"/>
      <c r="E98" s="18"/>
      <c r="F98" s="15"/>
      <c r="G98" s="15"/>
      <c r="H98" s="15"/>
      <c r="I98" s="15"/>
      <c r="J98" s="15"/>
      <c r="K98" s="15"/>
      <c r="L98" s="15"/>
    </row>
    <row r="99" spans="1:12" s="8" customFormat="1" ht="15.75">
      <c r="A99" s="14"/>
      <c r="B99" s="15"/>
      <c r="C99" s="15"/>
      <c r="D99" s="17"/>
      <c r="E99" s="18"/>
      <c r="F99" s="15"/>
      <c r="G99" s="15"/>
      <c r="H99" s="15"/>
      <c r="I99" s="15"/>
      <c r="J99" s="15"/>
      <c r="K99" s="15"/>
      <c r="L99" s="15"/>
    </row>
    <row r="100" spans="1:12" s="8" customFormat="1" ht="15.75">
      <c r="A100" s="14"/>
      <c r="B100" s="15"/>
      <c r="C100" s="15"/>
      <c r="D100" s="17"/>
      <c r="E100" s="18"/>
      <c r="F100" s="15"/>
      <c r="G100" s="15"/>
      <c r="H100" s="15"/>
      <c r="I100" s="15"/>
      <c r="J100" s="15"/>
      <c r="K100" s="15"/>
      <c r="L100" s="15"/>
    </row>
    <row r="101" spans="1:12" s="8" customFormat="1" ht="15.75">
      <c r="A101" s="14"/>
      <c r="B101" s="15"/>
      <c r="C101" s="15"/>
      <c r="D101" s="17"/>
      <c r="E101" s="18"/>
      <c r="F101" s="15"/>
      <c r="G101" s="15"/>
      <c r="H101" s="15"/>
      <c r="I101" s="15"/>
      <c r="J101" s="15"/>
      <c r="K101" s="15"/>
      <c r="L101" s="15"/>
    </row>
    <row r="102" spans="1:12" s="8" customFormat="1" ht="15.75">
      <c r="A102" s="14"/>
      <c r="B102" s="15"/>
      <c r="C102" s="15"/>
      <c r="D102" s="17"/>
      <c r="E102" s="18"/>
      <c r="F102" s="15"/>
      <c r="G102" s="15"/>
      <c r="H102" s="15"/>
      <c r="I102" s="15"/>
      <c r="J102" s="15"/>
      <c r="K102" s="15"/>
      <c r="L102" s="15"/>
    </row>
    <row r="103" spans="1:12" s="8" customFormat="1" ht="15.75">
      <c r="A103" s="14"/>
      <c r="B103" s="15"/>
      <c r="C103" s="15"/>
      <c r="D103" s="17"/>
      <c r="E103" s="18"/>
      <c r="F103" s="15"/>
      <c r="G103" s="15"/>
      <c r="H103" s="15"/>
      <c r="I103" s="15"/>
      <c r="J103" s="15"/>
      <c r="K103" s="15"/>
      <c r="L103" s="15"/>
    </row>
    <row r="104" spans="1:12" s="8" customFormat="1" ht="15.75">
      <c r="A104" s="14"/>
      <c r="B104" s="15"/>
      <c r="C104" s="15"/>
      <c r="D104" s="17"/>
      <c r="E104" s="18"/>
      <c r="F104" s="15"/>
      <c r="G104" s="15"/>
      <c r="H104" s="15"/>
      <c r="I104" s="15"/>
      <c r="J104" s="15"/>
      <c r="K104" s="15"/>
      <c r="L104" s="15"/>
    </row>
    <row r="105" spans="1:12" s="2" customFormat="1" ht="19.5" customHeight="1">
      <c r="A105" s="14"/>
      <c r="B105" s="15"/>
      <c r="C105" s="15"/>
      <c r="D105" s="17"/>
      <c r="E105" s="18"/>
      <c r="F105" s="15"/>
      <c r="G105" s="15"/>
      <c r="H105" s="15"/>
      <c r="I105" s="15"/>
      <c r="J105" s="15"/>
      <c r="K105" s="15"/>
      <c r="L105" s="15"/>
    </row>
  </sheetData>
  <sheetProtection/>
  <mergeCells count="9">
    <mergeCell ref="B28:C28"/>
    <mergeCell ref="B30:L30"/>
    <mergeCell ref="B51:C51"/>
    <mergeCell ref="B1:K2"/>
    <mergeCell ref="B4:C5"/>
    <mergeCell ref="I4:K5"/>
    <mergeCell ref="B6:K6"/>
    <mergeCell ref="B7:K7"/>
    <mergeCell ref="B8:K8"/>
  </mergeCells>
  <printOptions/>
  <pageMargins left="0.2" right="0" top="0.25" bottom="0.25" header="0.05" footer="0.05"/>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Q105"/>
  <sheetViews>
    <sheetView zoomScale="85" zoomScaleNormal="85" zoomScalePageLayoutView="0" workbookViewId="0" topLeftCell="A3">
      <selection activeCell="O68" sqref="O68"/>
    </sheetView>
  </sheetViews>
  <sheetFormatPr defaultColWidth="11.421875" defaultRowHeight="19.5" customHeight="1"/>
  <cols>
    <col min="1" max="1" width="6.8515625" style="14" customWidth="1"/>
    <col min="2" max="2" width="28.140625" style="15" customWidth="1"/>
    <col min="3" max="3" width="11.57421875" style="15" customWidth="1"/>
    <col min="4" max="4" width="7.421875" style="17" customWidth="1"/>
    <col min="5" max="5" width="10.00390625" style="18" customWidth="1"/>
    <col min="6" max="6" width="7.00390625" style="15" customWidth="1"/>
    <col min="7" max="7" width="11.140625" style="15" customWidth="1"/>
    <col min="8" max="8" width="7.421875" style="15" customWidth="1"/>
    <col min="9" max="9" width="7.57421875" style="15" customWidth="1"/>
    <col min="10" max="10" width="11.28125" style="15" customWidth="1"/>
    <col min="11" max="11" width="12.7109375" style="15" customWidth="1"/>
    <col min="12" max="12" width="12.42187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1:12" ht="15" customHeight="1">
      <c r="A4" s="62"/>
      <c r="B4" s="105" t="s">
        <v>32</v>
      </c>
      <c r="C4" s="105"/>
      <c r="D4" s="63"/>
      <c r="E4" s="64"/>
      <c r="F4" s="65"/>
      <c r="G4" s="65"/>
      <c r="H4" s="65"/>
      <c r="I4" s="106" t="s">
        <v>36</v>
      </c>
      <c r="J4" s="106"/>
      <c r="K4" s="106"/>
      <c r="L4" s="66"/>
    </row>
    <row r="5" spans="1:12" ht="11.25" customHeight="1">
      <c r="A5" s="62"/>
      <c r="B5" s="105"/>
      <c r="C5" s="105"/>
      <c r="D5" s="63"/>
      <c r="E5" s="64"/>
      <c r="F5" s="65"/>
      <c r="G5" s="65"/>
      <c r="H5" s="65"/>
      <c r="I5" s="106"/>
      <c r="J5" s="106"/>
      <c r="K5" s="106"/>
      <c r="L5" s="66"/>
    </row>
    <row r="6" spans="1:12" ht="16.5" customHeight="1">
      <c r="A6" s="62"/>
      <c r="B6" s="107" t="s">
        <v>35</v>
      </c>
      <c r="C6" s="107"/>
      <c r="D6" s="107"/>
      <c r="E6" s="107"/>
      <c r="F6" s="107"/>
      <c r="G6" s="107"/>
      <c r="H6" s="107"/>
      <c r="I6" s="107"/>
      <c r="J6" s="107"/>
      <c r="K6" s="107"/>
      <c r="L6" s="65"/>
    </row>
    <row r="7" spans="1:12" s="2" customFormat="1" ht="38.25" customHeight="1">
      <c r="A7" s="67"/>
      <c r="B7" s="108" t="s">
        <v>93</v>
      </c>
      <c r="C7" s="108"/>
      <c r="D7" s="108"/>
      <c r="E7" s="108"/>
      <c r="F7" s="108"/>
      <c r="G7" s="108"/>
      <c r="H7" s="108"/>
      <c r="I7" s="108"/>
      <c r="J7" s="108"/>
      <c r="K7" s="108"/>
      <c r="L7" s="68"/>
    </row>
    <row r="8" spans="1:17" s="2" customFormat="1" ht="19.5" customHeight="1">
      <c r="A8" s="67" t="s">
        <v>10</v>
      </c>
      <c r="B8" s="109" t="s">
        <v>33</v>
      </c>
      <c r="C8" s="109"/>
      <c r="D8" s="109"/>
      <c r="E8" s="109"/>
      <c r="F8" s="109"/>
      <c r="G8" s="109"/>
      <c r="H8" s="109"/>
      <c r="I8" s="109"/>
      <c r="J8" s="109"/>
      <c r="K8" s="109"/>
      <c r="L8" s="68"/>
      <c r="Q8" s="32"/>
    </row>
    <row r="9" spans="1:12" s="54" customFormat="1" ht="80.25" customHeight="1">
      <c r="A9" s="69" t="s">
        <v>0</v>
      </c>
      <c r="B9" s="70" t="s">
        <v>38</v>
      </c>
      <c r="C9" s="70" t="s">
        <v>15</v>
      </c>
      <c r="D9" s="70" t="s">
        <v>108</v>
      </c>
      <c r="E9" s="70" t="s">
        <v>109</v>
      </c>
      <c r="F9" s="70" t="s">
        <v>110</v>
      </c>
      <c r="G9" s="70" t="s">
        <v>111</v>
      </c>
      <c r="H9" s="70" t="s">
        <v>16</v>
      </c>
      <c r="I9" s="70" t="s">
        <v>14</v>
      </c>
      <c r="J9" s="70" t="s">
        <v>112</v>
      </c>
      <c r="K9" s="70" t="s">
        <v>113</v>
      </c>
      <c r="L9" s="70" t="s">
        <v>5</v>
      </c>
    </row>
    <row r="10" spans="1:14" s="2" customFormat="1" ht="27.75" customHeight="1">
      <c r="A10" s="71">
        <v>1</v>
      </c>
      <c r="B10" s="72" t="s">
        <v>2</v>
      </c>
      <c r="C10" s="73"/>
      <c r="D10" s="74"/>
      <c r="E10" s="75"/>
      <c r="F10" s="76"/>
      <c r="G10" s="76"/>
      <c r="H10" s="76"/>
      <c r="I10" s="76"/>
      <c r="J10" s="77"/>
      <c r="K10" s="77"/>
      <c r="L10" s="78"/>
      <c r="N10" s="33"/>
    </row>
    <row r="11" spans="1:14" s="2" customFormat="1" ht="44.25" customHeight="1">
      <c r="A11" s="79" t="s">
        <v>12</v>
      </c>
      <c r="B11" s="78" t="s">
        <v>86</v>
      </c>
      <c r="C11" s="73" t="s">
        <v>46</v>
      </c>
      <c r="D11" s="80">
        <v>2</v>
      </c>
      <c r="E11" s="81">
        <v>43750</v>
      </c>
      <c r="F11" s="76"/>
      <c r="G11" s="76">
        <v>2000</v>
      </c>
      <c r="H11" s="76">
        <v>1</v>
      </c>
      <c r="I11" s="82">
        <v>1</v>
      </c>
      <c r="J11" s="77">
        <f aca="true" t="shared" si="0" ref="J11:J17">G11+F11+(D11*E11)</f>
        <v>89500</v>
      </c>
      <c r="K11" s="77">
        <f aca="true" t="shared" si="1" ref="K11:K18">J11*I11*H11</f>
        <v>89500</v>
      </c>
      <c r="L11" s="78" t="s">
        <v>45</v>
      </c>
      <c r="N11" s="34"/>
    </row>
    <row r="12" spans="1:14" s="2" customFormat="1" ht="97.5" customHeight="1">
      <c r="A12" s="79">
        <v>1.2</v>
      </c>
      <c r="B12" s="78" t="s">
        <v>89</v>
      </c>
      <c r="C12" s="73" t="s">
        <v>47</v>
      </c>
      <c r="D12" s="80">
        <v>3</v>
      </c>
      <c r="E12" s="81">
        <v>43750</v>
      </c>
      <c r="F12" s="76"/>
      <c r="G12" s="76">
        <v>10000</v>
      </c>
      <c r="H12" s="76">
        <v>1</v>
      </c>
      <c r="I12" s="82">
        <v>1</v>
      </c>
      <c r="J12" s="77">
        <f t="shared" si="0"/>
        <v>141250</v>
      </c>
      <c r="K12" s="77">
        <f t="shared" si="1"/>
        <v>141250</v>
      </c>
      <c r="L12" s="78"/>
      <c r="N12" s="33"/>
    </row>
    <row r="13" spans="1:14" s="2" customFormat="1" ht="82.5" customHeight="1">
      <c r="A13" s="79">
        <v>1.3</v>
      </c>
      <c r="B13" s="78" t="s">
        <v>87</v>
      </c>
      <c r="C13" s="73" t="s">
        <v>92</v>
      </c>
      <c r="D13" s="80">
        <v>3</v>
      </c>
      <c r="E13" s="81">
        <v>43750</v>
      </c>
      <c r="F13" s="76"/>
      <c r="G13" s="76">
        <v>100000</v>
      </c>
      <c r="H13" s="76">
        <v>1</v>
      </c>
      <c r="I13" s="82">
        <v>1</v>
      </c>
      <c r="J13" s="77">
        <f t="shared" si="0"/>
        <v>231250</v>
      </c>
      <c r="K13" s="77">
        <f t="shared" si="1"/>
        <v>231250</v>
      </c>
      <c r="L13" s="78"/>
      <c r="N13" s="33"/>
    </row>
    <row r="14" spans="1:14" s="2" customFormat="1" ht="70.5" customHeight="1">
      <c r="A14" s="79">
        <v>1.4</v>
      </c>
      <c r="B14" s="78" t="s">
        <v>88</v>
      </c>
      <c r="C14" s="73" t="s">
        <v>47</v>
      </c>
      <c r="D14" s="80">
        <v>3</v>
      </c>
      <c r="E14" s="81">
        <v>43750</v>
      </c>
      <c r="F14" s="76"/>
      <c r="G14" s="76">
        <v>100000</v>
      </c>
      <c r="H14" s="76">
        <v>1</v>
      </c>
      <c r="I14" s="82">
        <v>1</v>
      </c>
      <c r="J14" s="77">
        <f t="shared" si="0"/>
        <v>231250</v>
      </c>
      <c r="K14" s="77">
        <f t="shared" si="1"/>
        <v>231250</v>
      </c>
      <c r="L14" s="78" t="s">
        <v>48</v>
      </c>
      <c r="N14" s="33"/>
    </row>
    <row r="15" spans="1:14" s="2" customFormat="1" ht="99" customHeight="1">
      <c r="A15" s="79">
        <v>1.5</v>
      </c>
      <c r="B15" s="78" t="s">
        <v>90</v>
      </c>
      <c r="C15" s="73" t="s">
        <v>47</v>
      </c>
      <c r="D15" s="80">
        <v>3</v>
      </c>
      <c r="E15" s="81">
        <v>43750</v>
      </c>
      <c r="F15" s="76"/>
      <c r="G15" s="76">
        <v>100000</v>
      </c>
      <c r="H15" s="76">
        <v>1</v>
      </c>
      <c r="I15" s="82">
        <v>1</v>
      </c>
      <c r="J15" s="77">
        <f t="shared" si="0"/>
        <v>231250</v>
      </c>
      <c r="K15" s="77">
        <f t="shared" si="1"/>
        <v>231250</v>
      </c>
      <c r="L15" s="78" t="s">
        <v>48</v>
      </c>
      <c r="N15" s="33"/>
    </row>
    <row r="16" spans="1:14" s="2" customFormat="1" ht="129" customHeight="1">
      <c r="A16" s="79">
        <v>1.6</v>
      </c>
      <c r="B16" s="78" t="s">
        <v>91</v>
      </c>
      <c r="C16" s="73" t="s">
        <v>47</v>
      </c>
      <c r="D16" s="80">
        <v>3</v>
      </c>
      <c r="E16" s="81">
        <v>43750</v>
      </c>
      <c r="F16" s="76"/>
      <c r="G16" s="76">
        <v>50000</v>
      </c>
      <c r="H16" s="76">
        <v>1</v>
      </c>
      <c r="I16" s="82">
        <v>1</v>
      </c>
      <c r="J16" s="77">
        <f t="shared" si="0"/>
        <v>181250</v>
      </c>
      <c r="K16" s="77">
        <f t="shared" si="1"/>
        <v>181250</v>
      </c>
      <c r="L16" s="78" t="s">
        <v>48</v>
      </c>
      <c r="N16" s="33"/>
    </row>
    <row r="17" spans="1:12" s="2" customFormat="1" ht="18" customHeight="1">
      <c r="A17" s="71">
        <v>2</v>
      </c>
      <c r="B17" s="72" t="s">
        <v>7</v>
      </c>
      <c r="C17" s="73" t="s">
        <v>8</v>
      </c>
      <c r="D17" s="80">
        <v>8</v>
      </c>
      <c r="E17" s="81">
        <v>43750</v>
      </c>
      <c r="F17" s="76"/>
      <c r="G17" s="76">
        <v>3000000</v>
      </c>
      <c r="H17" s="76">
        <v>1</v>
      </c>
      <c r="I17" s="82">
        <v>1</v>
      </c>
      <c r="J17" s="77">
        <f t="shared" si="0"/>
        <v>3350000</v>
      </c>
      <c r="K17" s="77">
        <f t="shared" si="1"/>
        <v>3350000</v>
      </c>
      <c r="L17" s="78"/>
    </row>
    <row r="18" spans="1:12" s="2" customFormat="1" ht="31.5" customHeight="1">
      <c r="A18" s="83"/>
      <c r="B18" s="73"/>
      <c r="C18" s="73" t="s">
        <v>17</v>
      </c>
      <c r="D18" s="80">
        <v>0</v>
      </c>
      <c r="E18" s="81">
        <v>43750</v>
      </c>
      <c r="F18" s="76"/>
      <c r="G18" s="76"/>
      <c r="H18" s="76"/>
      <c r="I18" s="82"/>
      <c r="J18" s="77">
        <f aca="true" t="shared" si="2" ref="J18:J23">G18+F18+(D18*E18)</f>
        <v>0</v>
      </c>
      <c r="K18" s="77">
        <f t="shared" si="1"/>
        <v>0</v>
      </c>
      <c r="L18" s="78"/>
    </row>
    <row r="19" spans="1:12" s="2" customFormat="1" ht="18" customHeight="1">
      <c r="A19" s="83"/>
      <c r="B19" s="73"/>
      <c r="C19" s="73" t="s">
        <v>18</v>
      </c>
      <c r="D19" s="80">
        <v>0</v>
      </c>
      <c r="E19" s="81">
        <v>43750</v>
      </c>
      <c r="F19" s="76"/>
      <c r="G19" s="76"/>
      <c r="H19" s="76"/>
      <c r="I19" s="76"/>
      <c r="J19" s="77">
        <f t="shared" si="2"/>
        <v>0</v>
      </c>
      <c r="K19" s="77">
        <f aca="true" t="shared" si="3" ref="K19:K29">J19*I19*H19</f>
        <v>0</v>
      </c>
      <c r="L19" s="78"/>
    </row>
    <row r="20" spans="1:12" s="2" customFormat="1" ht="31.5" customHeight="1">
      <c r="A20" s="71">
        <v>3</v>
      </c>
      <c r="B20" s="72" t="s">
        <v>19</v>
      </c>
      <c r="C20" s="73"/>
      <c r="D20" s="80">
        <v>0</v>
      </c>
      <c r="E20" s="81">
        <v>43750</v>
      </c>
      <c r="F20" s="76"/>
      <c r="G20" s="76"/>
      <c r="H20" s="76">
        <v>1</v>
      </c>
      <c r="I20" s="76"/>
      <c r="J20" s="77">
        <f t="shared" si="2"/>
        <v>0</v>
      </c>
      <c r="K20" s="77">
        <f t="shared" si="3"/>
        <v>0</v>
      </c>
      <c r="L20" s="78"/>
    </row>
    <row r="21" spans="1:12" s="2" customFormat="1" ht="15.75">
      <c r="A21" s="79" t="s">
        <v>23</v>
      </c>
      <c r="B21" s="73" t="s">
        <v>3</v>
      </c>
      <c r="C21" s="73"/>
      <c r="D21" s="80">
        <v>0</v>
      </c>
      <c r="E21" s="81">
        <v>0</v>
      </c>
      <c r="F21" s="76"/>
      <c r="G21" s="81"/>
      <c r="H21" s="76"/>
      <c r="I21" s="76"/>
      <c r="J21" s="77">
        <f t="shared" si="2"/>
        <v>0</v>
      </c>
      <c r="K21" s="77">
        <f t="shared" si="3"/>
        <v>0</v>
      </c>
      <c r="L21" s="78"/>
    </row>
    <row r="22" spans="1:12" s="2" customFormat="1" ht="18" customHeight="1">
      <c r="A22" s="79" t="s">
        <v>22</v>
      </c>
      <c r="B22" s="73" t="s">
        <v>4</v>
      </c>
      <c r="C22" s="73"/>
      <c r="D22" s="80">
        <v>0</v>
      </c>
      <c r="E22" s="81">
        <v>0</v>
      </c>
      <c r="F22" s="76"/>
      <c r="G22" s="76"/>
      <c r="H22" s="76">
        <v>1</v>
      </c>
      <c r="I22" s="76"/>
      <c r="J22" s="77">
        <f t="shared" si="2"/>
        <v>0</v>
      </c>
      <c r="K22" s="77">
        <f t="shared" si="3"/>
        <v>0</v>
      </c>
      <c r="L22" s="78"/>
    </row>
    <row r="23" spans="1:12" s="2" customFormat="1" ht="18" customHeight="1">
      <c r="A23" s="79" t="s">
        <v>21</v>
      </c>
      <c r="B23" s="73" t="s">
        <v>20</v>
      </c>
      <c r="C23" s="73"/>
      <c r="D23" s="80">
        <v>0</v>
      </c>
      <c r="E23" s="81">
        <v>0</v>
      </c>
      <c r="F23" s="76"/>
      <c r="G23" s="76"/>
      <c r="H23" s="76">
        <v>1</v>
      </c>
      <c r="I23" s="76"/>
      <c r="J23" s="77">
        <f t="shared" si="2"/>
        <v>0</v>
      </c>
      <c r="K23" s="77">
        <f>J23*I23*H23</f>
        <v>0</v>
      </c>
      <c r="L23" s="78"/>
    </row>
    <row r="24" spans="1:12" s="2" customFormat="1" ht="43.5">
      <c r="A24" s="71">
        <v>4</v>
      </c>
      <c r="B24" s="73" t="s">
        <v>114</v>
      </c>
      <c r="C24" s="73"/>
      <c r="D24" s="80">
        <v>10</v>
      </c>
      <c r="E24" s="81">
        <v>43750</v>
      </c>
      <c r="F24" s="76"/>
      <c r="G24" s="76"/>
      <c r="H24" s="76">
        <v>1</v>
      </c>
      <c r="I24" s="76">
        <v>1</v>
      </c>
      <c r="J24" s="77">
        <f>G24+F24+(D24*E24)</f>
        <v>437500</v>
      </c>
      <c r="K24" s="77">
        <f t="shared" si="3"/>
        <v>437500</v>
      </c>
      <c r="L24" s="78"/>
    </row>
    <row r="25" spans="1:12" s="2" customFormat="1" ht="32.25" customHeight="1">
      <c r="A25" s="71">
        <v>5</v>
      </c>
      <c r="B25" s="73" t="s">
        <v>115</v>
      </c>
      <c r="C25" s="73"/>
      <c r="D25" s="80">
        <v>5</v>
      </c>
      <c r="E25" s="81">
        <v>43750</v>
      </c>
      <c r="F25" s="76"/>
      <c r="G25" s="76"/>
      <c r="H25" s="76">
        <v>1</v>
      </c>
      <c r="I25" s="76">
        <v>1</v>
      </c>
      <c r="J25" s="77">
        <f>G25+F25+(D25*E25)</f>
        <v>218750</v>
      </c>
      <c r="K25" s="77">
        <f t="shared" si="3"/>
        <v>218750</v>
      </c>
      <c r="L25" s="78"/>
    </row>
    <row r="26" spans="1:12" s="2" customFormat="1" ht="22.5" customHeight="1">
      <c r="A26" s="71">
        <v>6</v>
      </c>
      <c r="B26" s="72" t="s">
        <v>9</v>
      </c>
      <c r="C26" s="73" t="s">
        <v>8</v>
      </c>
      <c r="D26" s="80">
        <v>8</v>
      </c>
      <c r="E26" s="81">
        <v>43750</v>
      </c>
      <c r="F26" s="76"/>
      <c r="G26" s="76">
        <v>3000000</v>
      </c>
      <c r="H26" s="76">
        <v>1</v>
      </c>
      <c r="I26" s="76">
        <v>1</v>
      </c>
      <c r="J26" s="77">
        <f>G26+F26+(D26*E26)</f>
        <v>3350000</v>
      </c>
      <c r="K26" s="77">
        <f t="shared" si="3"/>
        <v>3350000</v>
      </c>
      <c r="L26" s="78"/>
    </row>
    <row r="27" spans="1:12" s="2" customFormat="1" ht="29.25" customHeight="1">
      <c r="A27" s="84"/>
      <c r="B27" s="73"/>
      <c r="C27" s="73" t="s">
        <v>17</v>
      </c>
      <c r="D27" s="80">
        <v>0</v>
      </c>
      <c r="E27" s="81">
        <v>43750</v>
      </c>
      <c r="F27" s="76"/>
      <c r="G27" s="76"/>
      <c r="H27" s="76">
        <v>1</v>
      </c>
      <c r="I27" s="76"/>
      <c r="J27" s="77">
        <f>D27*E27+F27+G27</f>
        <v>0</v>
      </c>
      <c r="K27" s="77">
        <f t="shared" si="3"/>
        <v>0</v>
      </c>
      <c r="L27" s="78"/>
    </row>
    <row r="28" spans="1:12" s="2" customFormat="1" ht="18" customHeight="1">
      <c r="A28" s="84"/>
      <c r="B28" s="73"/>
      <c r="C28" s="73" t="s">
        <v>73</v>
      </c>
      <c r="D28" s="80">
        <v>0</v>
      </c>
      <c r="E28" s="81">
        <v>43750</v>
      </c>
      <c r="F28" s="76"/>
      <c r="G28" s="76"/>
      <c r="H28" s="76">
        <v>1</v>
      </c>
      <c r="I28" s="76"/>
      <c r="J28" s="77">
        <f>G28+F28+(D28*E28)</f>
        <v>0</v>
      </c>
      <c r="K28" s="77">
        <f t="shared" si="3"/>
        <v>0</v>
      </c>
      <c r="L28" s="78"/>
    </row>
    <row r="29" spans="1:12" s="2" customFormat="1" ht="15.75">
      <c r="A29" s="85"/>
      <c r="B29" s="73"/>
      <c r="C29" s="73" t="s">
        <v>6</v>
      </c>
      <c r="D29" s="80">
        <v>0</v>
      </c>
      <c r="E29" s="81">
        <v>43750</v>
      </c>
      <c r="F29" s="76"/>
      <c r="G29" s="76"/>
      <c r="H29" s="76">
        <v>1</v>
      </c>
      <c r="I29" s="76"/>
      <c r="J29" s="77">
        <f>G29+F29+(D29*E29)</f>
        <v>0</v>
      </c>
      <c r="K29" s="77">
        <f t="shared" si="3"/>
        <v>0</v>
      </c>
      <c r="L29" s="78"/>
    </row>
    <row r="30" spans="1:12" s="2" customFormat="1" ht="18" customHeight="1">
      <c r="A30" s="79"/>
      <c r="B30" s="104" t="s">
        <v>1</v>
      </c>
      <c r="C30" s="104"/>
      <c r="D30" s="86"/>
      <c r="E30" s="87"/>
      <c r="F30" s="87">
        <f>SUM(F10:F24)</f>
        <v>0</v>
      </c>
      <c r="G30" s="87">
        <f>SUM(G10:G29)</f>
        <v>6362000</v>
      </c>
      <c r="H30" s="88"/>
      <c r="I30" s="87"/>
      <c r="J30" s="89">
        <f>SUM(J10:J29)</f>
        <v>8462000</v>
      </c>
      <c r="K30" s="89">
        <f>SUM(K10:K29)</f>
        <v>8462000</v>
      </c>
      <c r="L30" s="87"/>
    </row>
    <row r="31" spans="1:12" s="2" customFormat="1" ht="14.25" customHeight="1">
      <c r="A31" s="9"/>
      <c r="B31" s="10"/>
      <c r="C31" s="10"/>
      <c r="D31" s="11"/>
      <c r="E31" s="12"/>
      <c r="F31" s="12"/>
      <c r="G31" s="12"/>
      <c r="H31" s="13"/>
      <c r="I31" s="12"/>
      <c r="J31" s="12"/>
      <c r="K31" s="12"/>
      <c r="L31" s="12"/>
    </row>
    <row r="32" spans="1:12" s="2" customFormat="1" ht="18" customHeight="1">
      <c r="A32" s="19" t="s">
        <v>11</v>
      </c>
      <c r="B32" s="98" t="s">
        <v>34</v>
      </c>
      <c r="C32" s="98"/>
      <c r="D32" s="98"/>
      <c r="E32" s="98"/>
      <c r="F32" s="98"/>
      <c r="G32" s="98"/>
      <c r="H32" s="98"/>
      <c r="I32" s="98"/>
      <c r="J32" s="98"/>
      <c r="K32" s="98"/>
      <c r="L32" s="98"/>
    </row>
    <row r="33" spans="1:12" s="2" customFormat="1" ht="7.5" customHeight="1">
      <c r="A33" s="23"/>
      <c r="B33" s="22"/>
      <c r="C33" s="22"/>
      <c r="D33" s="24"/>
      <c r="E33" s="25"/>
      <c r="F33" s="22"/>
      <c r="G33" s="22"/>
      <c r="H33" s="22"/>
      <c r="I33" s="22"/>
      <c r="J33" s="22"/>
      <c r="K33" s="22"/>
      <c r="L33" s="22"/>
    </row>
    <row r="34" spans="1:12" s="35" customFormat="1" ht="143.25" customHeight="1">
      <c r="A34" s="37" t="s">
        <v>0</v>
      </c>
      <c r="B34" s="37" t="s">
        <v>13</v>
      </c>
      <c r="C34" s="37" t="s">
        <v>15</v>
      </c>
      <c r="D34" s="38" t="s">
        <v>24</v>
      </c>
      <c r="E34" s="39" t="s">
        <v>25</v>
      </c>
      <c r="F34" s="40" t="s">
        <v>26</v>
      </c>
      <c r="G34" s="38" t="s">
        <v>27</v>
      </c>
      <c r="H34" s="38" t="s">
        <v>16</v>
      </c>
      <c r="I34" s="38" t="s">
        <v>14</v>
      </c>
      <c r="J34" s="38" t="s">
        <v>28</v>
      </c>
      <c r="K34" s="38" t="s">
        <v>29</v>
      </c>
      <c r="L34" s="38" t="s">
        <v>5</v>
      </c>
    </row>
    <row r="35" spans="1:12" s="2" customFormat="1" ht="27" customHeight="1">
      <c r="A35" s="41">
        <v>1</v>
      </c>
      <c r="B35" s="3" t="s">
        <v>2</v>
      </c>
      <c r="C35" s="4"/>
      <c r="D35" s="5"/>
      <c r="E35" s="21"/>
      <c r="F35" s="6"/>
      <c r="G35" s="6"/>
      <c r="H35" s="6"/>
      <c r="I35" s="6"/>
      <c r="J35" s="6"/>
      <c r="K35" s="6"/>
      <c r="L35" s="42"/>
    </row>
    <row r="36" spans="1:14" s="2" customFormat="1" ht="63" customHeight="1">
      <c r="A36" s="43" t="s">
        <v>12</v>
      </c>
      <c r="B36" s="42" t="s">
        <v>86</v>
      </c>
      <c r="C36" s="4" t="s">
        <v>46</v>
      </c>
      <c r="D36" s="7">
        <v>2</v>
      </c>
      <c r="E36" s="51">
        <v>43750</v>
      </c>
      <c r="F36" s="6"/>
      <c r="G36" s="6">
        <v>2000</v>
      </c>
      <c r="H36" s="6">
        <v>1</v>
      </c>
      <c r="I36" s="44">
        <v>1</v>
      </c>
      <c r="J36" s="31">
        <f aca="true" t="shared" si="4" ref="J36:J42">G36+F36+(D36*E36)</f>
        <v>89500</v>
      </c>
      <c r="K36" s="31">
        <f aca="true" t="shared" si="5" ref="K36:K48">J36*I36*H36</f>
        <v>89500</v>
      </c>
      <c r="L36" s="42" t="s">
        <v>45</v>
      </c>
      <c r="N36" s="34"/>
    </row>
    <row r="37" spans="1:14" s="2" customFormat="1" ht="120" customHeight="1">
      <c r="A37" s="43">
        <v>1.2</v>
      </c>
      <c r="B37" s="42" t="s">
        <v>89</v>
      </c>
      <c r="C37" s="4" t="s">
        <v>92</v>
      </c>
      <c r="D37" s="7">
        <v>3</v>
      </c>
      <c r="E37" s="51">
        <v>43750</v>
      </c>
      <c r="F37" s="6"/>
      <c r="G37" s="6">
        <v>10000</v>
      </c>
      <c r="H37" s="6">
        <v>1</v>
      </c>
      <c r="I37" s="44">
        <v>1</v>
      </c>
      <c r="J37" s="31">
        <f t="shared" si="4"/>
        <v>141250</v>
      </c>
      <c r="K37" s="31">
        <f t="shared" si="5"/>
        <v>141250</v>
      </c>
      <c r="L37" s="42"/>
      <c r="N37" s="33"/>
    </row>
    <row r="38" spans="1:14" s="2" customFormat="1" ht="108" customHeight="1">
      <c r="A38" s="43">
        <v>1.3</v>
      </c>
      <c r="B38" s="42" t="s">
        <v>87</v>
      </c>
      <c r="C38" s="4" t="s">
        <v>92</v>
      </c>
      <c r="D38" s="7">
        <v>3</v>
      </c>
      <c r="E38" s="51">
        <v>43750</v>
      </c>
      <c r="F38" s="6"/>
      <c r="G38" s="6">
        <v>100000</v>
      </c>
      <c r="H38" s="6">
        <v>1</v>
      </c>
      <c r="I38" s="44">
        <v>1</v>
      </c>
      <c r="J38" s="31">
        <f t="shared" si="4"/>
        <v>231250</v>
      </c>
      <c r="K38" s="31">
        <f t="shared" si="5"/>
        <v>231250</v>
      </c>
      <c r="L38" s="42"/>
      <c r="N38" s="33"/>
    </row>
    <row r="39" spans="1:14" s="2" customFormat="1" ht="84" customHeight="1">
      <c r="A39" s="43">
        <v>1.4</v>
      </c>
      <c r="B39" s="42" t="s">
        <v>88</v>
      </c>
      <c r="C39" s="4" t="s">
        <v>92</v>
      </c>
      <c r="D39" s="7">
        <v>3</v>
      </c>
      <c r="E39" s="51">
        <v>43750</v>
      </c>
      <c r="F39" s="6"/>
      <c r="G39" s="6">
        <v>100000</v>
      </c>
      <c r="H39" s="6">
        <v>1</v>
      </c>
      <c r="I39" s="44">
        <v>1</v>
      </c>
      <c r="J39" s="31">
        <f t="shared" si="4"/>
        <v>231250</v>
      </c>
      <c r="K39" s="31">
        <f t="shared" si="5"/>
        <v>231250</v>
      </c>
      <c r="L39" s="42" t="s">
        <v>49</v>
      </c>
      <c r="N39" s="33"/>
    </row>
    <row r="40" spans="1:14" s="2" customFormat="1" ht="118.5" customHeight="1">
      <c r="A40" s="43">
        <v>1.5</v>
      </c>
      <c r="B40" s="42" t="s">
        <v>90</v>
      </c>
      <c r="C40" s="4" t="s">
        <v>92</v>
      </c>
      <c r="D40" s="7">
        <v>3</v>
      </c>
      <c r="E40" s="51">
        <v>43750</v>
      </c>
      <c r="F40" s="6"/>
      <c r="G40" s="6">
        <v>100000</v>
      </c>
      <c r="H40" s="6">
        <v>1</v>
      </c>
      <c r="I40" s="44">
        <v>1</v>
      </c>
      <c r="J40" s="31">
        <f t="shared" si="4"/>
        <v>231250</v>
      </c>
      <c r="K40" s="31">
        <f t="shared" si="5"/>
        <v>231250</v>
      </c>
      <c r="L40" s="42"/>
      <c r="N40" s="33"/>
    </row>
    <row r="41" spans="1:12" s="2" customFormat="1" ht="128.25" customHeight="1">
      <c r="A41" s="43">
        <v>1.6</v>
      </c>
      <c r="B41" s="42" t="s">
        <v>91</v>
      </c>
      <c r="C41" s="4" t="s">
        <v>92</v>
      </c>
      <c r="D41" s="7">
        <v>3</v>
      </c>
      <c r="E41" s="51">
        <v>43750</v>
      </c>
      <c r="F41" s="6"/>
      <c r="G41" s="6">
        <v>50000</v>
      </c>
      <c r="H41" s="6">
        <v>1</v>
      </c>
      <c r="I41" s="44">
        <v>1</v>
      </c>
      <c r="J41" s="31">
        <f t="shared" si="4"/>
        <v>181250</v>
      </c>
      <c r="K41" s="31">
        <f t="shared" si="5"/>
        <v>181250</v>
      </c>
      <c r="L41" s="42" t="s">
        <v>45</v>
      </c>
    </row>
    <row r="42" spans="1:12" s="2" customFormat="1" ht="31.5" customHeight="1">
      <c r="A42" s="41">
        <v>2</v>
      </c>
      <c r="B42" s="3" t="s">
        <v>7</v>
      </c>
      <c r="C42" s="4" t="s">
        <v>8</v>
      </c>
      <c r="D42" s="7">
        <v>8</v>
      </c>
      <c r="E42" s="51">
        <v>43750</v>
      </c>
      <c r="F42" s="6"/>
      <c r="G42" s="6">
        <v>3000000</v>
      </c>
      <c r="H42" s="6">
        <v>1</v>
      </c>
      <c r="I42" s="44">
        <v>1</v>
      </c>
      <c r="J42" s="31">
        <f t="shared" si="4"/>
        <v>3350000</v>
      </c>
      <c r="K42" s="31">
        <f t="shared" si="5"/>
        <v>3350000</v>
      </c>
      <c r="L42" s="42"/>
    </row>
    <row r="43" spans="1:12" s="2" customFormat="1" ht="34.5" customHeight="1">
      <c r="A43" s="45"/>
      <c r="B43" s="4"/>
      <c r="C43" s="4" t="s">
        <v>17</v>
      </c>
      <c r="D43" s="7">
        <v>0</v>
      </c>
      <c r="E43" s="51">
        <v>43750</v>
      </c>
      <c r="F43" s="6"/>
      <c r="G43" s="6"/>
      <c r="H43" s="6">
        <v>1</v>
      </c>
      <c r="I43" s="44"/>
      <c r="J43" s="31">
        <f aca="true" t="shared" si="6" ref="J43:J48">G43+F43+(D43*E43)</f>
        <v>0</v>
      </c>
      <c r="K43" s="31">
        <f t="shared" si="5"/>
        <v>0</v>
      </c>
      <c r="L43" s="42"/>
    </row>
    <row r="44" spans="1:12" s="2" customFormat="1" ht="31.5" customHeight="1">
      <c r="A44" s="45"/>
      <c r="B44" s="4"/>
      <c r="C44" s="4" t="s">
        <v>73</v>
      </c>
      <c r="D44" s="7">
        <v>0</v>
      </c>
      <c r="E44" s="51">
        <v>43750</v>
      </c>
      <c r="F44" s="6"/>
      <c r="G44" s="6"/>
      <c r="H44" s="6">
        <v>1</v>
      </c>
      <c r="I44" s="6"/>
      <c r="J44" s="31">
        <f t="shared" si="6"/>
        <v>0</v>
      </c>
      <c r="K44" s="31">
        <f t="shared" si="5"/>
        <v>0</v>
      </c>
      <c r="L44" s="42"/>
    </row>
    <row r="45" spans="1:12" s="2" customFormat="1" ht="15.75">
      <c r="A45" s="41">
        <v>3</v>
      </c>
      <c r="B45" s="3" t="s">
        <v>19</v>
      </c>
      <c r="C45" s="4"/>
      <c r="D45" s="7">
        <v>0</v>
      </c>
      <c r="E45" s="51">
        <v>43750</v>
      </c>
      <c r="F45" s="6"/>
      <c r="G45" s="6"/>
      <c r="H45" s="6">
        <v>1</v>
      </c>
      <c r="I45" s="6"/>
      <c r="J45" s="31">
        <f t="shared" si="6"/>
        <v>0</v>
      </c>
      <c r="K45" s="31">
        <f t="shared" si="5"/>
        <v>0</v>
      </c>
      <c r="L45" s="42"/>
    </row>
    <row r="46" spans="1:12" s="2" customFormat="1" ht="42.75" customHeight="1">
      <c r="A46" s="43" t="s">
        <v>23</v>
      </c>
      <c r="B46" s="4" t="s">
        <v>3</v>
      </c>
      <c r="C46" s="4"/>
      <c r="D46" s="7"/>
      <c r="E46" s="51">
        <v>43750</v>
      </c>
      <c r="F46" s="6"/>
      <c r="G46" s="51"/>
      <c r="H46" s="6">
        <v>1</v>
      </c>
      <c r="I46" s="6"/>
      <c r="J46" s="31">
        <f t="shared" si="6"/>
        <v>0</v>
      </c>
      <c r="K46" s="31">
        <f t="shared" si="5"/>
        <v>0</v>
      </c>
      <c r="L46" s="42"/>
    </row>
    <row r="47" spans="1:12" s="2" customFormat="1" ht="39.75" customHeight="1">
      <c r="A47" s="43" t="s">
        <v>22</v>
      </c>
      <c r="B47" s="4" t="s">
        <v>4</v>
      </c>
      <c r="C47" s="4"/>
      <c r="D47" s="7">
        <v>0</v>
      </c>
      <c r="E47" s="51">
        <v>0</v>
      </c>
      <c r="F47" s="6"/>
      <c r="G47" s="6"/>
      <c r="H47" s="6">
        <v>1</v>
      </c>
      <c r="I47" s="6"/>
      <c r="J47" s="31">
        <f t="shared" si="6"/>
        <v>0</v>
      </c>
      <c r="K47" s="31">
        <f t="shared" si="5"/>
        <v>0</v>
      </c>
      <c r="L47" s="42"/>
    </row>
    <row r="48" spans="1:12" s="2" customFormat="1" ht="42" customHeight="1">
      <c r="A48" s="43" t="s">
        <v>21</v>
      </c>
      <c r="B48" s="4" t="s">
        <v>20</v>
      </c>
      <c r="C48" s="4"/>
      <c r="D48" s="7">
        <v>0</v>
      </c>
      <c r="E48" s="51">
        <v>0</v>
      </c>
      <c r="F48" s="6"/>
      <c r="G48" s="6"/>
      <c r="H48" s="6">
        <v>1</v>
      </c>
      <c r="I48" s="6"/>
      <c r="J48" s="31">
        <f t="shared" si="6"/>
        <v>0</v>
      </c>
      <c r="K48" s="31">
        <f t="shared" si="5"/>
        <v>0</v>
      </c>
      <c r="L48" s="42"/>
    </row>
    <row r="49" spans="1:12" s="2" customFormat="1" ht="54.75" customHeight="1">
      <c r="A49" s="41">
        <v>4</v>
      </c>
      <c r="B49" s="4" t="s">
        <v>31</v>
      </c>
      <c r="C49" s="4"/>
      <c r="D49" s="7">
        <v>10</v>
      </c>
      <c r="E49" s="51">
        <v>43750</v>
      </c>
      <c r="F49" s="6"/>
      <c r="G49" s="6"/>
      <c r="H49" s="6">
        <v>1</v>
      </c>
      <c r="I49" s="6">
        <v>1</v>
      </c>
      <c r="J49" s="31">
        <f>G49+F49+(D49*E49)</f>
        <v>437500</v>
      </c>
      <c r="K49" s="31">
        <f aca="true" t="shared" si="7" ref="K49:K54">J49*I49*H49</f>
        <v>437500</v>
      </c>
      <c r="L49" s="42"/>
    </row>
    <row r="50" spans="1:12" s="2" customFormat="1" ht="42.75" customHeight="1">
      <c r="A50" s="41">
        <v>5</v>
      </c>
      <c r="B50" s="4" t="s">
        <v>30</v>
      </c>
      <c r="C50" s="4"/>
      <c r="D50" s="7">
        <v>5</v>
      </c>
      <c r="E50" s="51">
        <v>43750</v>
      </c>
      <c r="F50" s="6"/>
      <c r="G50" s="6"/>
      <c r="H50" s="6">
        <v>1</v>
      </c>
      <c r="I50" s="6">
        <v>1</v>
      </c>
      <c r="J50" s="31">
        <f>G50+F50+(D50*E50)</f>
        <v>218750</v>
      </c>
      <c r="K50" s="31">
        <f t="shared" si="7"/>
        <v>218750</v>
      </c>
      <c r="L50" s="42"/>
    </row>
    <row r="51" spans="1:12" s="2" customFormat="1" ht="33.75" customHeight="1">
      <c r="A51" s="41">
        <v>6</v>
      </c>
      <c r="B51" s="3" t="s">
        <v>9</v>
      </c>
      <c r="C51" s="4" t="s">
        <v>8</v>
      </c>
      <c r="D51" s="7">
        <v>8</v>
      </c>
      <c r="E51" s="51">
        <v>43750</v>
      </c>
      <c r="F51" s="6"/>
      <c r="G51" s="6">
        <v>3000000</v>
      </c>
      <c r="H51" s="6">
        <v>1</v>
      </c>
      <c r="I51" s="6">
        <v>1</v>
      </c>
      <c r="J51" s="31">
        <f>G51+F51+(D51*E51)</f>
        <v>3350000</v>
      </c>
      <c r="K51" s="31">
        <f t="shared" si="7"/>
        <v>3350000</v>
      </c>
      <c r="L51" s="42"/>
    </row>
    <row r="52" spans="1:12" s="2" customFormat="1" ht="27" customHeight="1">
      <c r="A52" s="37"/>
      <c r="B52" s="4"/>
      <c r="C52" s="4" t="s">
        <v>17</v>
      </c>
      <c r="D52" s="7">
        <v>0</v>
      </c>
      <c r="E52" s="51">
        <v>43750</v>
      </c>
      <c r="F52" s="6"/>
      <c r="G52" s="6"/>
      <c r="H52" s="6">
        <v>1</v>
      </c>
      <c r="I52" s="6"/>
      <c r="J52" s="31">
        <f>D52*E52+F52+G52</f>
        <v>0</v>
      </c>
      <c r="K52" s="31">
        <f t="shared" si="7"/>
        <v>0</v>
      </c>
      <c r="L52" s="42"/>
    </row>
    <row r="53" spans="1:12" s="2" customFormat="1" ht="24.75" customHeight="1">
      <c r="A53" s="37"/>
      <c r="B53" s="4"/>
      <c r="C53" s="4" t="s">
        <v>73</v>
      </c>
      <c r="D53" s="7">
        <v>0</v>
      </c>
      <c r="E53" s="51">
        <v>43750</v>
      </c>
      <c r="F53" s="6"/>
      <c r="G53" s="6"/>
      <c r="H53" s="6">
        <v>1</v>
      </c>
      <c r="I53" s="6"/>
      <c r="J53" s="31">
        <f>G53+F53+(D53*E53)</f>
        <v>0</v>
      </c>
      <c r="K53" s="31">
        <f t="shared" si="7"/>
        <v>0</v>
      </c>
      <c r="L53" s="42"/>
    </row>
    <row r="54" spans="1:12" s="2" customFormat="1" ht="23.25" customHeight="1">
      <c r="A54" s="46"/>
      <c r="B54" s="4"/>
      <c r="C54" s="4" t="s">
        <v>6</v>
      </c>
      <c r="D54" s="7">
        <v>0</v>
      </c>
      <c r="E54" s="51">
        <v>43750</v>
      </c>
      <c r="F54" s="6"/>
      <c r="G54" s="6"/>
      <c r="H54" s="6">
        <v>1</v>
      </c>
      <c r="I54" s="6"/>
      <c r="J54" s="31">
        <f>G54+F54+(D54*E54)</f>
        <v>0</v>
      </c>
      <c r="K54" s="31">
        <f t="shared" si="7"/>
        <v>0</v>
      </c>
      <c r="L54" s="42"/>
    </row>
    <row r="55" spans="1:12" s="2" customFormat="1" ht="24" customHeight="1">
      <c r="A55" s="43"/>
      <c r="B55" s="97" t="s">
        <v>1</v>
      </c>
      <c r="C55" s="97"/>
      <c r="D55" s="47"/>
      <c r="E55" s="48"/>
      <c r="F55" s="48">
        <f>SUM(F35:F49)</f>
        <v>0</v>
      </c>
      <c r="G55" s="48">
        <f>SUM(G35:G54)</f>
        <v>6362000</v>
      </c>
      <c r="H55" s="49"/>
      <c r="I55" s="48"/>
      <c r="J55" s="50">
        <f>SUM(J35:J54)</f>
        <v>8462000</v>
      </c>
      <c r="K55" s="50">
        <f>SUM(K35:K54)</f>
        <v>8462000</v>
      </c>
      <c r="L55" s="48"/>
    </row>
    <row r="56" spans="1:12" s="2" customFormat="1" ht="24.7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6"/>
      <c r="L62" s="26"/>
    </row>
    <row r="63" spans="1:12" s="2" customFormat="1" ht="19.5" customHeight="1">
      <c r="A63" s="26"/>
      <c r="B63" s="26"/>
      <c r="C63" s="26"/>
      <c r="D63" s="26"/>
      <c r="E63" s="26"/>
      <c r="F63" s="26"/>
      <c r="G63" s="26"/>
      <c r="H63" s="26"/>
      <c r="I63" s="26"/>
      <c r="J63" s="26"/>
      <c r="K63" s="26"/>
      <c r="L63" s="26"/>
    </row>
    <row r="64" spans="1:12" s="2" customFormat="1" ht="19.5" customHeight="1">
      <c r="A64" s="26"/>
      <c r="B64" s="26"/>
      <c r="C64" s="26"/>
      <c r="D64" s="26"/>
      <c r="E64" s="26"/>
      <c r="F64" s="26"/>
      <c r="G64" s="26"/>
      <c r="H64" s="26"/>
      <c r="I64" s="26"/>
      <c r="J64" s="26"/>
      <c r="K64" s="26"/>
      <c r="L64" s="26"/>
    </row>
    <row r="65" spans="1:12" s="2" customFormat="1" ht="19.5" customHeight="1">
      <c r="A65" s="26"/>
      <c r="B65" s="26"/>
      <c r="C65" s="26"/>
      <c r="D65" s="26"/>
      <c r="E65" s="26"/>
      <c r="F65" s="26"/>
      <c r="G65" s="26"/>
      <c r="H65" s="26"/>
      <c r="I65" s="26"/>
      <c r="J65" s="26"/>
      <c r="K65" s="26"/>
      <c r="L65" s="26"/>
    </row>
    <row r="66" spans="1:12" s="2" customFormat="1" ht="19.5" customHeight="1">
      <c r="A66" s="26"/>
      <c r="B66" s="26"/>
      <c r="C66" s="26"/>
      <c r="D66" s="26"/>
      <c r="E66" s="26"/>
      <c r="F66" s="26"/>
      <c r="G66" s="26"/>
      <c r="H66" s="26"/>
      <c r="I66" s="26"/>
      <c r="J66" s="26"/>
      <c r="K66" s="26"/>
      <c r="L66" s="26"/>
    </row>
    <row r="67" spans="1:12" s="2" customFormat="1" ht="19.5" customHeight="1">
      <c r="A67" s="26"/>
      <c r="B67" s="26"/>
      <c r="C67" s="26"/>
      <c r="D67" s="26"/>
      <c r="E67" s="26"/>
      <c r="F67" s="26"/>
      <c r="G67" s="26"/>
      <c r="H67" s="26"/>
      <c r="I67" s="26"/>
      <c r="J67" s="26"/>
      <c r="K67" s="26"/>
      <c r="L67" s="26"/>
    </row>
    <row r="68" spans="1:12" s="2" customFormat="1" ht="19.5" customHeight="1">
      <c r="A68" s="26"/>
      <c r="B68" s="26"/>
      <c r="C68" s="26"/>
      <c r="D68" s="26"/>
      <c r="E68" s="26"/>
      <c r="F68" s="26"/>
      <c r="G68" s="26"/>
      <c r="H68" s="26"/>
      <c r="I68" s="26"/>
      <c r="J68" s="26"/>
      <c r="K68" s="26"/>
      <c r="L68" s="26"/>
    </row>
    <row r="69" spans="1:14" s="2" customFormat="1" ht="19.5" customHeight="1">
      <c r="A69" s="26"/>
      <c r="B69" s="26"/>
      <c r="C69" s="26"/>
      <c r="D69" s="26"/>
      <c r="E69" s="26"/>
      <c r="F69" s="26"/>
      <c r="G69" s="26"/>
      <c r="H69" s="26"/>
      <c r="I69" s="26"/>
      <c r="J69" s="26"/>
      <c r="K69" s="27"/>
      <c r="L69" s="27"/>
      <c r="M69" s="8"/>
      <c r="N69" s="8"/>
    </row>
    <row r="70" spans="1:14" s="2" customFormat="1" ht="19.5" customHeight="1">
      <c r="A70" s="26"/>
      <c r="B70" s="26"/>
      <c r="C70" s="26"/>
      <c r="D70" s="26"/>
      <c r="E70" s="26"/>
      <c r="F70" s="26"/>
      <c r="G70" s="26"/>
      <c r="H70" s="26"/>
      <c r="I70" s="26"/>
      <c r="J70" s="26"/>
      <c r="K70" s="27"/>
      <c r="L70" s="27"/>
      <c r="M70" s="8"/>
      <c r="N70" s="8"/>
    </row>
    <row r="71" spans="1:14" s="2" customFormat="1" ht="19.5" customHeight="1">
      <c r="A71" s="26"/>
      <c r="B71" s="26"/>
      <c r="C71" s="26"/>
      <c r="D71" s="26"/>
      <c r="E71" s="26"/>
      <c r="F71" s="26"/>
      <c r="G71" s="26"/>
      <c r="H71" s="26"/>
      <c r="I71" s="26"/>
      <c r="J71" s="26"/>
      <c r="K71" s="27"/>
      <c r="L71" s="27"/>
      <c r="M71" s="8"/>
      <c r="N71" s="8"/>
    </row>
    <row r="72" spans="1:14" s="2" customFormat="1" ht="29.25" customHeight="1">
      <c r="A72" s="26"/>
      <c r="B72" s="26"/>
      <c r="C72" s="26"/>
      <c r="D72" s="26"/>
      <c r="E72" s="26"/>
      <c r="F72" s="26"/>
      <c r="G72" s="26"/>
      <c r="H72" s="26"/>
      <c r="I72" s="26"/>
      <c r="J72" s="26"/>
      <c r="K72" s="27"/>
      <c r="L72" s="27"/>
      <c r="M72" s="8"/>
      <c r="N72" s="8"/>
    </row>
    <row r="73" spans="1:12" s="8" customFormat="1" ht="15.75">
      <c r="A73" s="26"/>
      <c r="B73" s="26"/>
      <c r="C73" s="26"/>
      <c r="D73" s="26"/>
      <c r="E73" s="26"/>
      <c r="F73" s="26"/>
      <c r="G73" s="26"/>
      <c r="H73" s="26"/>
      <c r="I73" s="26"/>
      <c r="J73" s="26"/>
      <c r="K73" s="27"/>
      <c r="L73" s="27"/>
    </row>
    <row r="74" spans="1:12" s="8" customFormat="1" ht="15.75">
      <c r="A74" s="26"/>
      <c r="B74" s="26"/>
      <c r="C74" s="26"/>
      <c r="D74" s="26"/>
      <c r="E74" s="26"/>
      <c r="F74" s="26"/>
      <c r="G74" s="26"/>
      <c r="H74" s="26"/>
      <c r="I74" s="26"/>
      <c r="J74" s="26"/>
      <c r="K74" s="55"/>
      <c r="L74" s="55"/>
    </row>
    <row r="75" spans="1:12" s="8" customFormat="1" ht="15.75">
      <c r="A75" s="26"/>
      <c r="B75" s="26"/>
      <c r="C75" s="26"/>
      <c r="D75" s="26"/>
      <c r="E75" s="26"/>
      <c r="F75" s="26"/>
      <c r="G75" s="26"/>
      <c r="H75" s="26"/>
      <c r="I75" s="26"/>
      <c r="J75" s="26"/>
      <c r="K75" s="56"/>
      <c r="L75" s="56"/>
    </row>
    <row r="76" spans="1:12" s="8" customFormat="1" ht="15.75">
      <c r="A76" s="26"/>
      <c r="B76" s="26"/>
      <c r="C76" s="26"/>
      <c r="D76" s="26"/>
      <c r="E76" s="26"/>
      <c r="F76" s="26"/>
      <c r="G76" s="26"/>
      <c r="H76" s="26"/>
      <c r="I76" s="26"/>
      <c r="J76" s="26"/>
      <c r="K76" s="57">
        <f>$K$30</f>
        <v>8462000</v>
      </c>
      <c r="L76" s="56"/>
    </row>
    <row r="77" spans="1:12" s="8" customFormat="1" ht="15.75">
      <c r="A77" s="26"/>
      <c r="B77" s="26"/>
      <c r="C77" s="26"/>
      <c r="D77" s="26"/>
      <c r="E77" s="26"/>
      <c r="F77" s="26"/>
      <c r="G77" s="26"/>
      <c r="H77" s="26"/>
      <c r="I77" s="26"/>
      <c r="J77" s="26"/>
      <c r="K77" s="57">
        <f>$K$55</f>
        <v>8462000</v>
      </c>
      <c r="L77" s="58"/>
    </row>
    <row r="78" spans="1:12" s="8" customFormat="1" ht="15.75">
      <c r="A78" s="26"/>
      <c r="B78" s="26"/>
      <c r="C78" s="26"/>
      <c r="D78" s="26"/>
      <c r="E78" s="26"/>
      <c r="F78" s="26"/>
      <c r="G78" s="26"/>
      <c r="H78" s="26"/>
      <c r="I78" s="26"/>
      <c r="J78" s="26"/>
      <c r="K78" s="57">
        <f>K76-K77</f>
        <v>0</v>
      </c>
      <c r="L78" s="58">
        <f>K78/K76*100%</f>
        <v>0</v>
      </c>
    </row>
    <row r="79" spans="1:12" s="8" customFormat="1" ht="15.75">
      <c r="A79" s="26"/>
      <c r="B79" s="26"/>
      <c r="C79" s="26"/>
      <c r="D79" s="26"/>
      <c r="E79" s="26"/>
      <c r="F79" s="26"/>
      <c r="G79" s="26"/>
      <c r="H79" s="26"/>
      <c r="I79" s="26"/>
      <c r="J79" s="26"/>
      <c r="K79" s="56"/>
      <c r="L79" s="58">
        <f>K77/K76*100%</f>
        <v>1</v>
      </c>
    </row>
    <row r="80" spans="1:12" s="8" customFormat="1" ht="15.75">
      <c r="A80" s="26"/>
      <c r="B80" s="28"/>
      <c r="C80" s="26"/>
      <c r="D80" s="26"/>
      <c r="E80" s="26"/>
      <c r="F80" s="26"/>
      <c r="G80" s="26"/>
      <c r="H80" s="26"/>
      <c r="I80" s="26"/>
      <c r="J80" s="26"/>
      <c r="K80" s="55"/>
      <c r="L80" s="55"/>
    </row>
    <row r="81" spans="1:12" s="8" customFormat="1" ht="15.75">
      <c r="A81" s="23"/>
      <c r="B81" s="29"/>
      <c r="C81" s="30"/>
      <c r="D81" s="30"/>
      <c r="E81" s="30"/>
      <c r="F81" s="30"/>
      <c r="G81" s="22"/>
      <c r="H81" s="22"/>
      <c r="I81" s="22"/>
      <c r="J81" s="22"/>
      <c r="K81" s="22"/>
      <c r="L81" s="22"/>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4" s="8" customFormat="1" ht="15.75">
      <c r="A98" s="14"/>
      <c r="B98" s="15"/>
      <c r="C98" s="15"/>
      <c r="D98" s="17"/>
      <c r="E98" s="18"/>
      <c r="F98" s="15"/>
      <c r="G98" s="15"/>
      <c r="H98" s="15"/>
      <c r="I98" s="15"/>
      <c r="J98" s="15"/>
      <c r="K98" s="15"/>
      <c r="L98" s="15"/>
      <c r="M98" s="2"/>
      <c r="N98" s="2"/>
    </row>
    <row r="99" spans="1:14" s="8" customFormat="1" ht="15.75">
      <c r="A99" s="14"/>
      <c r="B99" s="15"/>
      <c r="C99" s="15"/>
      <c r="D99" s="17"/>
      <c r="E99" s="18"/>
      <c r="F99" s="15"/>
      <c r="G99" s="15"/>
      <c r="H99" s="15"/>
      <c r="I99" s="15"/>
      <c r="J99" s="15"/>
      <c r="K99" s="15"/>
      <c r="L99" s="15"/>
      <c r="M99" s="1"/>
      <c r="N99" s="1"/>
    </row>
    <row r="100" spans="1:14" s="8" customFormat="1" ht="15.75">
      <c r="A100" s="14"/>
      <c r="B100" s="15"/>
      <c r="C100" s="15"/>
      <c r="D100" s="17"/>
      <c r="E100" s="18"/>
      <c r="F100" s="15"/>
      <c r="G100" s="15"/>
      <c r="H100" s="15"/>
      <c r="I100" s="15"/>
      <c r="J100" s="15"/>
      <c r="K100" s="15"/>
      <c r="L100" s="15"/>
      <c r="M100" s="1"/>
      <c r="N100" s="1"/>
    </row>
    <row r="101" spans="1:14" s="8" customFormat="1" ht="15.75">
      <c r="A101" s="14"/>
      <c r="B101" s="15"/>
      <c r="C101" s="15"/>
      <c r="D101" s="17"/>
      <c r="E101" s="18"/>
      <c r="F101" s="15"/>
      <c r="G101" s="15"/>
      <c r="H101" s="15"/>
      <c r="I101" s="15"/>
      <c r="J101" s="15"/>
      <c r="K101" s="15"/>
      <c r="L101" s="15"/>
      <c r="M101" s="1"/>
      <c r="N101" s="1"/>
    </row>
    <row r="102" spans="1:14" s="8" customFormat="1" ht="15.75">
      <c r="A102" s="14"/>
      <c r="B102" s="15"/>
      <c r="C102" s="15"/>
      <c r="D102" s="17"/>
      <c r="E102" s="18"/>
      <c r="F102" s="15"/>
      <c r="G102" s="15"/>
      <c r="H102" s="15"/>
      <c r="I102" s="15"/>
      <c r="J102" s="15"/>
      <c r="K102" s="15"/>
      <c r="L102" s="15"/>
      <c r="M102" s="1"/>
      <c r="N102" s="1"/>
    </row>
    <row r="103" spans="1:14" s="8" customFormat="1" ht="15.75">
      <c r="A103" s="14"/>
      <c r="B103" s="15"/>
      <c r="C103" s="15"/>
      <c r="D103" s="17"/>
      <c r="E103" s="18"/>
      <c r="F103" s="15"/>
      <c r="G103" s="15"/>
      <c r="H103" s="15"/>
      <c r="I103" s="15"/>
      <c r="J103" s="15"/>
      <c r="K103" s="15"/>
      <c r="L103" s="15"/>
      <c r="M103" s="1"/>
      <c r="N103" s="1"/>
    </row>
    <row r="104" spans="1:14" s="8" customFormat="1" ht="15.75">
      <c r="A104" s="14"/>
      <c r="B104" s="15"/>
      <c r="C104" s="15"/>
      <c r="D104" s="17"/>
      <c r="E104" s="18"/>
      <c r="F104" s="15"/>
      <c r="G104" s="15"/>
      <c r="H104" s="15"/>
      <c r="I104" s="15"/>
      <c r="J104" s="15"/>
      <c r="K104" s="15"/>
      <c r="L104" s="15"/>
      <c r="M104" s="1"/>
      <c r="N104" s="1"/>
    </row>
    <row r="105" spans="1:14" s="2" customFormat="1" ht="19.5" customHeight="1">
      <c r="A105" s="14"/>
      <c r="B105" s="15"/>
      <c r="C105" s="15"/>
      <c r="D105" s="17"/>
      <c r="E105" s="18"/>
      <c r="F105" s="15"/>
      <c r="G105" s="15"/>
      <c r="H105" s="15"/>
      <c r="I105" s="15"/>
      <c r="J105" s="15"/>
      <c r="K105" s="15"/>
      <c r="L105" s="15"/>
      <c r="M105" s="1"/>
      <c r="N105" s="1"/>
    </row>
  </sheetData>
  <sheetProtection/>
  <mergeCells count="9">
    <mergeCell ref="B30:C30"/>
    <mergeCell ref="B32:L32"/>
    <mergeCell ref="B55:C55"/>
    <mergeCell ref="B1:K2"/>
    <mergeCell ref="B4:C5"/>
    <mergeCell ref="I4:K5"/>
    <mergeCell ref="B6:K6"/>
    <mergeCell ref="B7:K7"/>
    <mergeCell ref="B8:K8"/>
  </mergeCells>
  <printOptions/>
  <pageMargins left="0.2" right="0" top="0.25" bottom="0.25" header="0.05" footer="0.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Q101"/>
  <sheetViews>
    <sheetView zoomScalePageLayoutView="0" workbookViewId="0" topLeftCell="A51">
      <selection activeCell="N66" sqref="N66"/>
    </sheetView>
  </sheetViews>
  <sheetFormatPr defaultColWidth="12.57421875" defaultRowHeight="19.5" customHeight="1"/>
  <cols>
    <col min="1" max="1" width="5.8515625" style="14" customWidth="1"/>
    <col min="2" max="2" width="28.00390625" style="15" customWidth="1"/>
    <col min="3" max="3" width="10.421875" style="15" customWidth="1"/>
    <col min="4" max="4" width="7.8515625" style="17" customWidth="1"/>
    <col min="5" max="5" width="8.28125" style="18" customWidth="1"/>
    <col min="6" max="6" width="9.140625" style="15" customWidth="1"/>
    <col min="7" max="7" width="8.421875" style="15" customWidth="1"/>
    <col min="8" max="9" width="8.8515625" style="15" customWidth="1"/>
    <col min="10" max="10" width="11.00390625" style="15" customWidth="1"/>
    <col min="11" max="11" width="16.8515625" style="15" customWidth="1"/>
    <col min="12" max="12" width="11.140625" style="15" customWidth="1"/>
    <col min="13" max="16384" width="12.57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100</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96.75"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42.75" customHeight="1">
      <c r="A10" s="41">
        <v>1</v>
      </c>
      <c r="B10" s="3" t="s">
        <v>2</v>
      </c>
      <c r="C10" s="4"/>
      <c r="D10" s="5"/>
      <c r="E10" s="21"/>
      <c r="F10" s="6"/>
      <c r="G10" s="6"/>
      <c r="H10" s="6"/>
      <c r="I10" s="6"/>
      <c r="J10" s="31"/>
      <c r="K10" s="31"/>
      <c r="L10" s="42"/>
      <c r="N10" s="33"/>
    </row>
    <row r="11" spans="1:14" s="2" customFormat="1" ht="138.75" customHeight="1">
      <c r="A11" s="43" t="s">
        <v>12</v>
      </c>
      <c r="B11" s="42" t="s">
        <v>96</v>
      </c>
      <c r="C11" s="4" t="s">
        <v>46</v>
      </c>
      <c r="D11" s="7">
        <v>1</v>
      </c>
      <c r="E11" s="51">
        <v>43750</v>
      </c>
      <c r="F11" s="6"/>
      <c r="G11" s="6">
        <v>2000</v>
      </c>
      <c r="H11" s="6">
        <v>1</v>
      </c>
      <c r="I11" s="31">
        <v>50000</v>
      </c>
      <c r="J11" s="31">
        <f aca="true" t="shared" si="0" ref="J11:J19">G11+F11+(D11*E11)</f>
        <v>45750</v>
      </c>
      <c r="K11" s="31">
        <f aca="true" t="shared" si="1" ref="K11:K25">J11*I11*H11</f>
        <v>2287500000</v>
      </c>
      <c r="L11" s="42" t="s">
        <v>45</v>
      </c>
      <c r="N11" s="34"/>
    </row>
    <row r="12" spans="1:14" s="2" customFormat="1" ht="234" customHeight="1">
      <c r="A12" s="43">
        <v>1.2</v>
      </c>
      <c r="B12" s="61" t="s">
        <v>98</v>
      </c>
      <c r="C12" s="4" t="s">
        <v>97</v>
      </c>
      <c r="D12" s="7">
        <v>1</v>
      </c>
      <c r="E12" s="51">
        <v>43750</v>
      </c>
      <c r="F12" s="6"/>
      <c r="G12" s="6"/>
      <c r="H12" s="6">
        <v>1</v>
      </c>
      <c r="I12" s="31">
        <v>50000</v>
      </c>
      <c r="J12" s="31">
        <f t="shared" si="0"/>
        <v>43750</v>
      </c>
      <c r="K12" s="31">
        <f t="shared" si="1"/>
        <v>2187500000</v>
      </c>
      <c r="L12" s="42"/>
      <c r="N12" s="33"/>
    </row>
    <row r="13" spans="1:14" s="2" customFormat="1" ht="33.75" customHeight="1">
      <c r="A13" s="41">
        <v>2</v>
      </c>
      <c r="B13" s="3" t="s">
        <v>7</v>
      </c>
      <c r="C13" s="4" t="s">
        <v>8</v>
      </c>
      <c r="D13" s="7">
        <v>3</v>
      </c>
      <c r="E13" s="51">
        <v>43750</v>
      </c>
      <c r="F13" s="6"/>
      <c r="G13" s="6"/>
      <c r="H13" s="6">
        <v>1</v>
      </c>
      <c r="I13" s="31">
        <v>50000</v>
      </c>
      <c r="J13" s="31">
        <f t="shared" si="0"/>
        <v>131250</v>
      </c>
      <c r="K13" s="31">
        <f t="shared" si="1"/>
        <v>6562500000</v>
      </c>
      <c r="L13" s="42"/>
      <c r="N13" s="33"/>
    </row>
    <row r="14" spans="1:14" s="2" customFormat="1" ht="39" customHeight="1">
      <c r="A14" s="45"/>
      <c r="B14" s="4"/>
      <c r="C14" s="4" t="s">
        <v>17</v>
      </c>
      <c r="D14" s="7"/>
      <c r="E14" s="51">
        <v>43750</v>
      </c>
      <c r="F14" s="6"/>
      <c r="G14" s="6"/>
      <c r="H14" s="6"/>
      <c r="I14" s="44"/>
      <c r="J14" s="31">
        <f t="shared" si="0"/>
        <v>0</v>
      </c>
      <c r="K14" s="31">
        <f t="shared" si="1"/>
        <v>0</v>
      </c>
      <c r="L14" s="42"/>
      <c r="N14" s="33"/>
    </row>
    <row r="15" spans="1:12" s="2" customFormat="1" ht="33" customHeight="1">
      <c r="A15" s="45"/>
      <c r="B15" s="4"/>
      <c r="C15" s="4" t="s">
        <v>18</v>
      </c>
      <c r="D15" s="7"/>
      <c r="E15" s="51">
        <v>43750</v>
      </c>
      <c r="F15" s="6"/>
      <c r="G15" s="6"/>
      <c r="H15" s="6"/>
      <c r="I15" s="6"/>
      <c r="J15" s="31">
        <f t="shared" si="0"/>
        <v>0</v>
      </c>
      <c r="K15" s="31">
        <f t="shared" si="1"/>
        <v>0</v>
      </c>
      <c r="L15" s="42"/>
    </row>
    <row r="16" spans="1:12" s="2" customFormat="1" ht="33.75" customHeight="1">
      <c r="A16" s="41">
        <v>3</v>
      </c>
      <c r="B16" s="3" t="s">
        <v>19</v>
      </c>
      <c r="C16" s="4"/>
      <c r="D16" s="7">
        <v>0</v>
      </c>
      <c r="E16" s="51">
        <v>43750</v>
      </c>
      <c r="F16" s="6"/>
      <c r="G16" s="6"/>
      <c r="H16" s="6">
        <v>1</v>
      </c>
      <c r="I16" s="6"/>
      <c r="J16" s="31">
        <f t="shared" si="0"/>
        <v>0</v>
      </c>
      <c r="K16" s="31">
        <f t="shared" si="1"/>
        <v>0</v>
      </c>
      <c r="L16" s="42"/>
    </row>
    <row r="17" spans="1:12" s="2" customFormat="1" ht="36.75" customHeight="1">
      <c r="A17" s="43" t="s">
        <v>23</v>
      </c>
      <c r="B17" s="4" t="s">
        <v>4</v>
      </c>
      <c r="C17" s="4"/>
      <c r="D17" s="7">
        <v>1</v>
      </c>
      <c r="E17" s="51">
        <v>43750</v>
      </c>
      <c r="F17" s="6"/>
      <c r="G17" s="51">
        <v>110000</v>
      </c>
      <c r="H17" s="6">
        <v>1</v>
      </c>
      <c r="I17" s="31">
        <v>50000</v>
      </c>
      <c r="J17" s="31">
        <f t="shared" si="0"/>
        <v>153750</v>
      </c>
      <c r="K17" s="31">
        <f t="shared" si="1"/>
        <v>7687500000</v>
      </c>
      <c r="L17" s="42"/>
    </row>
    <row r="18" spans="1:12" s="2" customFormat="1" ht="31.5" customHeight="1">
      <c r="A18" s="43" t="s">
        <v>22</v>
      </c>
      <c r="B18" s="4" t="s">
        <v>3</v>
      </c>
      <c r="C18" s="4"/>
      <c r="D18" s="7">
        <v>0</v>
      </c>
      <c r="E18" s="51">
        <v>0</v>
      </c>
      <c r="F18" s="6"/>
      <c r="G18" s="6"/>
      <c r="H18" s="6">
        <v>1</v>
      </c>
      <c r="I18" s="6"/>
      <c r="J18" s="31">
        <f t="shared" si="0"/>
        <v>0</v>
      </c>
      <c r="K18" s="31">
        <f t="shared" si="1"/>
        <v>0</v>
      </c>
      <c r="L18" s="42"/>
    </row>
    <row r="19" spans="1:12" s="2" customFormat="1" ht="30.75" customHeight="1">
      <c r="A19" s="43" t="s">
        <v>21</v>
      </c>
      <c r="B19" s="4" t="s">
        <v>20</v>
      </c>
      <c r="C19" s="4"/>
      <c r="D19" s="7">
        <v>0</v>
      </c>
      <c r="E19" s="51">
        <v>0</v>
      </c>
      <c r="F19" s="6"/>
      <c r="G19" s="6"/>
      <c r="H19" s="6">
        <v>1</v>
      </c>
      <c r="I19" s="6"/>
      <c r="J19" s="31">
        <f t="shared" si="0"/>
        <v>0</v>
      </c>
      <c r="K19" s="31">
        <f>J19*I19*H19</f>
        <v>0</v>
      </c>
      <c r="L19" s="42"/>
    </row>
    <row r="20" spans="1:12" s="2" customFormat="1" ht="57.75" customHeight="1">
      <c r="A20" s="41">
        <v>4</v>
      </c>
      <c r="B20" s="4" t="s">
        <v>31</v>
      </c>
      <c r="C20" s="4"/>
      <c r="D20" s="7">
        <v>0</v>
      </c>
      <c r="E20" s="51">
        <v>43750</v>
      </c>
      <c r="F20" s="6"/>
      <c r="G20" s="6"/>
      <c r="H20" s="6"/>
      <c r="I20" s="6"/>
      <c r="J20" s="31">
        <f>G20+F20+(D20*E20)</f>
        <v>0</v>
      </c>
      <c r="K20" s="31">
        <f t="shared" si="1"/>
        <v>0</v>
      </c>
      <c r="L20" s="42"/>
    </row>
    <row r="21" spans="1:12" s="2" customFormat="1" ht="27.75" customHeight="1">
      <c r="A21" s="41">
        <v>5</v>
      </c>
      <c r="B21" s="4" t="s">
        <v>30</v>
      </c>
      <c r="C21" s="4"/>
      <c r="D21" s="7"/>
      <c r="E21" s="51">
        <v>43750</v>
      </c>
      <c r="F21" s="6"/>
      <c r="G21" s="6"/>
      <c r="H21" s="6"/>
      <c r="I21" s="6"/>
      <c r="J21" s="31">
        <f>G21+F21+(D21*E21)</f>
        <v>0</v>
      </c>
      <c r="K21" s="31">
        <f t="shared" si="1"/>
        <v>0</v>
      </c>
      <c r="L21" s="42"/>
    </row>
    <row r="22" spans="1:12" s="2" customFormat="1" ht="34.5" customHeight="1">
      <c r="A22" s="41">
        <v>6</v>
      </c>
      <c r="B22" s="3" t="s">
        <v>9</v>
      </c>
      <c r="C22" s="4" t="s">
        <v>8</v>
      </c>
      <c r="D22" s="7">
        <v>1</v>
      </c>
      <c r="E22" s="51">
        <v>43750</v>
      </c>
      <c r="F22" s="6"/>
      <c r="G22" s="6"/>
      <c r="H22" s="6">
        <v>1</v>
      </c>
      <c r="I22" s="6">
        <v>50000</v>
      </c>
      <c r="J22" s="31">
        <f>G22+F22+(D22*E22)</f>
        <v>43750</v>
      </c>
      <c r="K22" s="31">
        <f t="shared" si="1"/>
        <v>2187500000</v>
      </c>
      <c r="L22" s="42"/>
    </row>
    <row r="23" spans="1:12" s="2" customFormat="1" ht="32.25" customHeight="1">
      <c r="A23" s="37"/>
      <c r="B23" s="4"/>
      <c r="C23" s="4" t="s">
        <v>17</v>
      </c>
      <c r="D23" s="7"/>
      <c r="E23" s="51">
        <v>43750</v>
      </c>
      <c r="F23" s="6"/>
      <c r="G23" s="6"/>
      <c r="H23" s="6"/>
      <c r="I23" s="6"/>
      <c r="J23" s="31">
        <f>D23*E23+F23+G23</f>
        <v>0</v>
      </c>
      <c r="K23" s="31">
        <f t="shared" si="1"/>
        <v>0</v>
      </c>
      <c r="L23" s="42"/>
    </row>
    <row r="24" spans="1:12" s="2" customFormat="1" ht="22.5" customHeight="1">
      <c r="A24" s="37"/>
      <c r="B24" s="4"/>
      <c r="C24" s="4" t="s">
        <v>18</v>
      </c>
      <c r="D24" s="7"/>
      <c r="E24" s="51">
        <v>43750</v>
      </c>
      <c r="F24" s="6"/>
      <c r="G24" s="6"/>
      <c r="H24" s="6"/>
      <c r="I24" s="6"/>
      <c r="J24" s="31">
        <f>G24+F24+(D24*E24)</f>
        <v>0</v>
      </c>
      <c r="K24" s="31">
        <f t="shared" si="1"/>
        <v>0</v>
      </c>
      <c r="L24" s="42"/>
    </row>
    <row r="25" spans="1:12" s="2" customFormat="1" ht="33.75" customHeight="1">
      <c r="A25" s="46"/>
      <c r="B25" s="4"/>
      <c r="C25" s="4" t="s">
        <v>6</v>
      </c>
      <c r="D25" s="7">
        <v>0</v>
      </c>
      <c r="E25" s="51">
        <v>40760</v>
      </c>
      <c r="F25" s="6"/>
      <c r="G25" s="6"/>
      <c r="H25" s="6"/>
      <c r="I25" s="6"/>
      <c r="J25" s="31">
        <f>G25+F25+(D25*E25)</f>
        <v>0</v>
      </c>
      <c r="K25" s="31">
        <f t="shared" si="1"/>
        <v>0</v>
      </c>
      <c r="L25" s="42"/>
    </row>
    <row r="26" spans="1:12" s="2" customFormat="1" ht="25.5" customHeight="1">
      <c r="A26" s="43"/>
      <c r="B26" s="97" t="s">
        <v>1</v>
      </c>
      <c r="C26" s="97"/>
      <c r="D26" s="47"/>
      <c r="E26" s="48"/>
      <c r="F26" s="48">
        <f>SUM(F10:F20)</f>
        <v>0</v>
      </c>
      <c r="G26" s="48">
        <f>SUM(G10:G25)</f>
        <v>112000</v>
      </c>
      <c r="H26" s="49"/>
      <c r="I26" s="48"/>
      <c r="J26" s="50">
        <f>SUM(J10:J25)</f>
        <v>418250</v>
      </c>
      <c r="K26" s="50">
        <f>SUM(K10:K25)</f>
        <v>20912500000</v>
      </c>
      <c r="L26" s="48"/>
    </row>
    <row r="27" spans="1:12" s="2" customFormat="1" ht="15.75">
      <c r="A27" s="9"/>
      <c r="B27" s="10"/>
      <c r="C27" s="10"/>
      <c r="D27" s="11"/>
      <c r="E27" s="12"/>
      <c r="F27" s="12"/>
      <c r="G27" s="12"/>
      <c r="H27" s="13"/>
      <c r="I27" s="12"/>
      <c r="J27" s="12"/>
      <c r="K27" s="12"/>
      <c r="L27" s="12"/>
    </row>
    <row r="28" spans="1:12" s="2" customFormat="1" ht="18" customHeight="1">
      <c r="A28" s="19" t="s">
        <v>11</v>
      </c>
      <c r="B28" s="98" t="s">
        <v>34</v>
      </c>
      <c r="C28" s="98"/>
      <c r="D28" s="98"/>
      <c r="E28" s="98"/>
      <c r="F28" s="98"/>
      <c r="G28" s="98"/>
      <c r="H28" s="98"/>
      <c r="I28" s="98"/>
      <c r="J28" s="98"/>
      <c r="K28" s="98"/>
      <c r="L28" s="98"/>
    </row>
    <row r="29" spans="1:12" s="2" customFormat="1" ht="18" customHeight="1">
      <c r="A29" s="23"/>
      <c r="B29" s="22"/>
      <c r="C29" s="22"/>
      <c r="D29" s="24"/>
      <c r="E29" s="25"/>
      <c r="F29" s="22"/>
      <c r="G29" s="22"/>
      <c r="H29" s="22"/>
      <c r="I29" s="22"/>
      <c r="J29" s="22"/>
      <c r="K29" s="22"/>
      <c r="L29" s="22"/>
    </row>
    <row r="30" spans="1:12" s="2" customFormat="1" ht="108" customHeight="1">
      <c r="A30" s="37" t="s">
        <v>0</v>
      </c>
      <c r="B30" s="37" t="s">
        <v>13</v>
      </c>
      <c r="C30" s="37" t="s">
        <v>15</v>
      </c>
      <c r="D30" s="38" t="s">
        <v>24</v>
      </c>
      <c r="E30" s="39" t="s">
        <v>25</v>
      </c>
      <c r="F30" s="40" t="s">
        <v>26</v>
      </c>
      <c r="G30" s="38" t="s">
        <v>27</v>
      </c>
      <c r="H30" s="38" t="s">
        <v>16</v>
      </c>
      <c r="I30" s="38" t="s">
        <v>14</v>
      </c>
      <c r="J30" s="38" t="s">
        <v>28</v>
      </c>
      <c r="K30" s="38" t="s">
        <v>29</v>
      </c>
      <c r="L30" s="38" t="s">
        <v>5</v>
      </c>
    </row>
    <row r="31" spans="1:12" s="2" customFormat="1" ht="37.5" customHeight="1">
      <c r="A31" s="41">
        <v>1</v>
      </c>
      <c r="B31" s="3" t="s">
        <v>2</v>
      </c>
      <c r="C31" s="4"/>
      <c r="D31" s="5"/>
      <c r="E31" s="21"/>
      <c r="F31" s="6"/>
      <c r="G31" s="6"/>
      <c r="H31" s="6"/>
      <c r="I31" s="6"/>
      <c r="J31" s="6"/>
      <c r="K31" s="6"/>
      <c r="L31" s="42"/>
    </row>
    <row r="32" spans="1:12" s="35" customFormat="1" ht="109.5" customHeight="1">
      <c r="A32" s="43" t="s">
        <v>12</v>
      </c>
      <c r="B32" s="42" t="s">
        <v>96</v>
      </c>
      <c r="C32" s="4" t="s">
        <v>102</v>
      </c>
      <c r="D32" s="7">
        <v>1</v>
      </c>
      <c r="E32" s="51">
        <v>43750</v>
      </c>
      <c r="F32" s="6"/>
      <c r="G32" s="6">
        <v>2000</v>
      </c>
      <c r="H32" s="6">
        <v>1</v>
      </c>
      <c r="I32" s="31">
        <v>50000</v>
      </c>
      <c r="J32" s="31">
        <f aca="true" t="shared" si="2" ref="J32:J40">G32+F32+(D32*E32)</f>
        <v>45750</v>
      </c>
      <c r="K32" s="31">
        <f aca="true" t="shared" si="3" ref="K32:K39">J32*I32*H32</f>
        <v>2287500000</v>
      </c>
      <c r="L32" s="42" t="s">
        <v>45</v>
      </c>
    </row>
    <row r="33" spans="1:12" s="2" customFormat="1" ht="219.75" customHeight="1">
      <c r="A33" s="43">
        <v>1.2</v>
      </c>
      <c r="B33" s="42" t="s">
        <v>101</v>
      </c>
      <c r="C33" s="4" t="s">
        <v>102</v>
      </c>
      <c r="D33" s="7">
        <v>1</v>
      </c>
      <c r="E33" s="51">
        <v>43750</v>
      </c>
      <c r="F33" s="6"/>
      <c r="G33" s="6"/>
      <c r="H33" s="6">
        <v>1</v>
      </c>
      <c r="I33" s="44">
        <v>50000</v>
      </c>
      <c r="J33" s="31">
        <f t="shared" si="2"/>
        <v>43750</v>
      </c>
      <c r="K33" s="31">
        <f t="shared" si="3"/>
        <v>2187500000</v>
      </c>
      <c r="L33" s="42"/>
    </row>
    <row r="34" spans="1:14" s="2" customFormat="1" ht="42" customHeight="1">
      <c r="A34" s="41">
        <v>2</v>
      </c>
      <c r="B34" s="3" t="s">
        <v>7</v>
      </c>
      <c r="C34" s="4" t="s">
        <v>8</v>
      </c>
      <c r="D34" s="7"/>
      <c r="E34" s="51">
        <v>43750</v>
      </c>
      <c r="F34" s="6"/>
      <c r="G34" s="6"/>
      <c r="H34" s="6"/>
      <c r="I34" s="44"/>
      <c r="J34" s="31">
        <f t="shared" si="2"/>
        <v>0</v>
      </c>
      <c r="K34" s="31">
        <f t="shared" si="3"/>
        <v>0</v>
      </c>
      <c r="L34" s="42"/>
      <c r="N34" s="33"/>
    </row>
    <row r="35" spans="1:14" s="2" customFormat="1" ht="22.5" customHeight="1">
      <c r="A35" s="45"/>
      <c r="B35" s="4"/>
      <c r="C35" s="4" t="s">
        <v>17</v>
      </c>
      <c r="D35" s="7"/>
      <c r="E35" s="51">
        <v>43750</v>
      </c>
      <c r="F35" s="6"/>
      <c r="G35" s="6"/>
      <c r="H35" s="6"/>
      <c r="I35" s="44"/>
      <c r="J35" s="31">
        <f t="shared" si="2"/>
        <v>0</v>
      </c>
      <c r="K35" s="31">
        <f t="shared" si="3"/>
        <v>0</v>
      </c>
      <c r="L35" s="42"/>
      <c r="N35" s="33"/>
    </row>
    <row r="36" spans="1:14" s="2" customFormat="1" ht="26.25" customHeight="1">
      <c r="A36" s="45"/>
      <c r="B36" s="4"/>
      <c r="C36" s="4" t="s">
        <v>73</v>
      </c>
      <c r="D36" s="7">
        <v>0.5</v>
      </c>
      <c r="E36" s="51">
        <v>43750</v>
      </c>
      <c r="F36" s="6"/>
      <c r="G36" s="6"/>
      <c r="H36" s="6"/>
      <c r="I36" s="6">
        <v>50000</v>
      </c>
      <c r="J36" s="31">
        <f t="shared" si="2"/>
        <v>21875</v>
      </c>
      <c r="K36" s="31">
        <f t="shared" si="3"/>
        <v>0</v>
      </c>
      <c r="L36" s="42"/>
      <c r="N36" s="33"/>
    </row>
    <row r="37" spans="1:12" s="2" customFormat="1" ht="31.5" customHeight="1">
      <c r="A37" s="41">
        <v>3</v>
      </c>
      <c r="B37" s="3" t="s">
        <v>19</v>
      </c>
      <c r="C37" s="4"/>
      <c r="D37" s="7">
        <v>0</v>
      </c>
      <c r="E37" s="51">
        <v>43750</v>
      </c>
      <c r="F37" s="6"/>
      <c r="G37" s="6"/>
      <c r="H37" s="6">
        <v>1</v>
      </c>
      <c r="I37" s="6"/>
      <c r="J37" s="31">
        <f t="shared" si="2"/>
        <v>0</v>
      </c>
      <c r="K37" s="31">
        <f t="shared" si="3"/>
        <v>0</v>
      </c>
      <c r="L37" s="42"/>
    </row>
    <row r="38" spans="1:12" s="96" customFormat="1" ht="31.5" customHeight="1">
      <c r="A38" s="90" t="s">
        <v>23</v>
      </c>
      <c r="B38" s="91" t="s">
        <v>4</v>
      </c>
      <c r="C38" s="91"/>
      <c r="D38" s="7">
        <v>0.5</v>
      </c>
      <c r="E38" s="92">
        <v>43750</v>
      </c>
      <c r="F38" s="93"/>
      <c r="G38" s="92">
        <v>110000</v>
      </c>
      <c r="H38" s="93">
        <v>1</v>
      </c>
      <c r="I38" s="93">
        <v>50000</v>
      </c>
      <c r="J38" s="94">
        <f t="shared" si="2"/>
        <v>131875</v>
      </c>
      <c r="K38" s="94">
        <f t="shared" si="3"/>
        <v>6593750000</v>
      </c>
      <c r="L38" s="95"/>
    </row>
    <row r="39" spans="1:12" s="2" customFormat="1" ht="26.25" customHeight="1">
      <c r="A39" s="43" t="s">
        <v>22</v>
      </c>
      <c r="B39" s="4" t="s">
        <v>3</v>
      </c>
      <c r="C39" s="4"/>
      <c r="D39" s="7">
        <v>0</v>
      </c>
      <c r="E39" s="51">
        <v>0</v>
      </c>
      <c r="F39" s="6"/>
      <c r="G39" s="6"/>
      <c r="H39" s="6">
        <v>1</v>
      </c>
      <c r="I39" s="6"/>
      <c r="J39" s="31">
        <f t="shared" si="2"/>
        <v>0</v>
      </c>
      <c r="K39" s="31">
        <f t="shared" si="3"/>
        <v>0</v>
      </c>
      <c r="L39" s="42"/>
    </row>
    <row r="40" spans="1:12" s="2" customFormat="1" ht="31.5" customHeight="1">
      <c r="A40" s="43" t="s">
        <v>21</v>
      </c>
      <c r="B40" s="4" t="s">
        <v>20</v>
      </c>
      <c r="C40" s="4"/>
      <c r="D40" s="7">
        <v>0</v>
      </c>
      <c r="E40" s="51">
        <v>0</v>
      </c>
      <c r="F40" s="6"/>
      <c r="G40" s="6"/>
      <c r="H40" s="6">
        <v>1</v>
      </c>
      <c r="I40" s="6"/>
      <c r="J40" s="31">
        <f t="shared" si="2"/>
        <v>0</v>
      </c>
      <c r="K40" s="31">
        <f>J40*I40*H40</f>
        <v>0</v>
      </c>
      <c r="L40" s="42"/>
    </row>
    <row r="41" spans="1:12" s="2" customFormat="1" ht="50.25" customHeight="1">
      <c r="A41" s="41">
        <v>4</v>
      </c>
      <c r="B41" s="4" t="s">
        <v>31</v>
      </c>
      <c r="C41" s="4"/>
      <c r="D41" s="7">
        <v>0</v>
      </c>
      <c r="E41" s="51">
        <v>43750</v>
      </c>
      <c r="F41" s="6"/>
      <c r="G41" s="6"/>
      <c r="H41" s="6"/>
      <c r="I41" s="6"/>
      <c r="J41" s="31">
        <f>G41+F41+(D41*E41)</f>
        <v>0</v>
      </c>
      <c r="K41" s="31">
        <f aca="true" t="shared" si="4" ref="K41:K46">J41*I41*H41</f>
        <v>0</v>
      </c>
      <c r="L41" s="42"/>
    </row>
    <row r="42" spans="1:12" s="2" customFormat="1" ht="26.25" customHeight="1">
      <c r="A42" s="41">
        <v>5</v>
      </c>
      <c r="B42" s="4" t="s">
        <v>30</v>
      </c>
      <c r="C42" s="4"/>
      <c r="D42" s="7"/>
      <c r="E42" s="51">
        <v>43750</v>
      </c>
      <c r="F42" s="6"/>
      <c r="G42" s="6"/>
      <c r="H42" s="6"/>
      <c r="I42" s="6"/>
      <c r="J42" s="31">
        <f>G42+F42+(D42*E42)</f>
        <v>0</v>
      </c>
      <c r="K42" s="31">
        <f t="shared" si="4"/>
        <v>0</v>
      </c>
      <c r="L42" s="42"/>
    </row>
    <row r="43" spans="1:12" s="2" customFormat="1" ht="30" customHeight="1">
      <c r="A43" s="41">
        <v>6</v>
      </c>
      <c r="B43" s="3" t="s">
        <v>9</v>
      </c>
      <c r="C43" s="4" t="s">
        <v>8</v>
      </c>
      <c r="D43" s="7"/>
      <c r="E43" s="51">
        <v>43750</v>
      </c>
      <c r="F43" s="6"/>
      <c r="G43" s="6"/>
      <c r="H43" s="6">
        <v>1</v>
      </c>
      <c r="I43" s="6"/>
      <c r="J43" s="31">
        <f>G43+F43+(D43*E43)</f>
        <v>0</v>
      </c>
      <c r="K43" s="31">
        <f t="shared" si="4"/>
        <v>0</v>
      </c>
      <c r="L43" s="42"/>
    </row>
    <row r="44" spans="1:12" s="2" customFormat="1" ht="15.75">
      <c r="A44" s="37"/>
      <c r="B44" s="4"/>
      <c r="C44" s="4" t="s">
        <v>17</v>
      </c>
      <c r="D44" s="7"/>
      <c r="E44" s="51">
        <v>43750</v>
      </c>
      <c r="F44" s="6"/>
      <c r="G44" s="6">
        <v>0</v>
      </c>
      <c r="H44" s="6">
        <v>1</v>
      </c>
      <c r="I44" s="6"/>
      <c r="J44" s="31">
        <f>D44*E44+F44+G44</f>
        <v>0</v>
      </c>
      <c r="K44" s="31">
        <f t="shared" si="4"/>
        <v>0</v>
      </c>
      <c r="L44" s="42"/>
    </row>
    <row r="45" spans="1:12" s="2" customFormat="1" ht="32.25" customHeight="1">
      <c r="A45" s="37"/>
      <c r="B45" s="4"/>
      <c r="C45" s="4" t="s">
        <v>73</v>
      </c>
      <c r="D45" s="7">
        <v>0.5</v>
      </c>
      <c r="E45" s="51">
        <v>43750</v>
      </c>
      <c r="F45" s="6"/>
      <c r="G45" s="6"/>
      <c r="H45" s="6">
        <v>1</v>
      </c>
      <c r="I45" s="6">
        <v>50000</v>
      </c>
      <c r="J45" s="31">
        <f>G45+F45+(D45*E45)</f>
        <v>21875</v>
      </c>
      <c r="K45" s="31">
        <f t="shared" si="4"/>
        <v>1093750000</v>
      </c>
      <c r="L45" s="42"/>
    </row>
    <row r="46" spans="1:12" s="2" customFormat="1" ht="22.5" customHeight="1">
      <c r="A46" s="46"/>
      <c r="B46" s="4"/>
      <c r="C46" s="4" t="s">
        <v>6</v>
      </c>
      <c r="D46" s="7">
        <v>0</v>
      </c>
      <c r="E46" s="51">
        <v>43750</v>
      </c>
      <c r="F46" s="6"/>
      <c r="G46" s="6"/>
      <c r="H46" s="6">
        <v>1</v>
      </c>
      <c r="I46" s="6"/>
      <c r="J46" s="31">
        <f>G46+F46+(D46*E46)</f>
        <v>0</v>
      </c>
      <c r="K46" s="31">
        <f t="shared" si="4"/>
        <v>0</v>
      </c>
      <c r="L46" s="42"/>
    </row>
    <row r="47" spans="1:12" s="2" customFormat="1" ht="33.75" customHeight="1">
      <c r="A47" s="43"/>
      <c r="B47" s="97" t="s">
        <v>1</v>
      </c>
      <c r="C47" s="97"/>
      <c r="D47" s="47"/>
      <c r="E47" s="48"/>
      <c r="F47" s="48">
        <f>SUM(F31:F41)</f>
        <v>0</v>
      </c>
      <c r="G47" s="48">
        <f>SUM(G31:G46)</f>
        <v>112000</v>
      </c>
      <c r="H47" s="49"/>
      <c r="I47" s="48"/>
      <c r="J47" s="50">
        <f>SUM(J31:J46)</f>
        <v>265125</v>
      </c>
      <c r="K47" s="50">
        <f>SUM(K31:K46)</f>
        <v>12162500000</v>
      </c>
      <c r="L47" s="48"/>
    </row>
    <row r="48" spans="1:12" s="2" customFormat="1" ht="18" customHeight="1">
      <c r="A48" s="26"/>
      <c r="B48" s="26"/>
      <c r="C48" s="26"/>
      <c r="D48" s="26"/>
      <c r="E48" s="26"/>
      <c r="F48" s="26"/>
      <c r="G48" s="26"/>
      <c r="H48" s="26"/>
      <c r="I48" s="26"/>
      <c r="J48" s="26"/>
      <c r="K48" s="26"/>
      <c r="L48" s="26"/>
    </row>
    <row r="49" spans="1:12" s="2" customFormat="1" ht="15.75">
      <c r="A49" s="26"/>
      <c r="B49" s="26"/>
      <c r="C49" s="26"/>
      <c r="D49" s="26"/>
      <c r="E49" s="26"/>
      <c r="F49" s="26"/>
      <c r="G49" s="26"/>
      <c r="H49" s="26"/>
      <c r="I49" s="26"/>
      <c r="J49" s="26"/>
      <c r="K49" s="26"/>
      <c r="L49" s="26"/>
    </row>
    <row r="50" spans="1:12" s="2" customFormat="1" ht="18" customHeight="1">
      <c r="A50" s="26"/>
      <c r="B50" s="26"/>
      <c r="C50" s="26"/>
      <c r="D50" s="26"/>
      <c r="E50" s="26"/>
      <c r="F50" s="26"/>
      <c r="G50" s="26"/>
      <c r="H50" s="26"/>
      <c r="I50" s="26"/>
      <c r="J50" s="26"/>
      <c r="K50" s="26"/>
      <c r="L50" s="26"/>
    </row>
    <row r="51" spans="1:12" s="2" customFormat="1" ht="24" customHeight="1">
      <c r="A51" s="26"/>
      <c r="B51" s="26"/>
      <c r="C51" s="26"/>
      <c r="D51" s="26"/>
      <c r="E51" s="26"/>
      <c r="F51" s="26"/>
      <c r="G51" s="26"/>
      <c r="H51" s="26"/>
      <c r="I51" s="26"/>
      <c r="J51" s="26"/>
      <c r="K51" s="26"/>
      <c r="L51" s="26"/>
    </row>
    <row r="52" spans="1:12" s="2" customFormat="1" ht="24.75" customHeight="1">
      <c r="A52" s="26"/>
      <c r="B52" s="26"/>
      <c r="C52" s="26"/>
      <c r="D52" s="26"/>
      <c r="E52" s="26"/>
      <c r="F52" s="26"/>
      <c r="G52" s="26"/>
      <c r="H52" s="26"/>
      <c r="I52" s="26"/>
      <c r="J52" s="26"/>
      <c r="K52" s="26"/>
      <c r="L52" s="26"/>
    </row>
    <row r="53" spans="1:12" s="2" customFormat="1" ht="19.5" customHeight="1">
      <c r="A53" s="26"/>
      <c r="B53" s="26"/>
      <c r="C53" s="26"/>
      <c r="D53" s="26"/>
      <c r="E53" s="26"/>
      <c r="F53" s="26"/>
      <c r="G53" s="26"/>
      <c r="H53" s="26"/>
      <c r="I53" s="26"/>
      <c r="J53" s="26"/>
      <c r="K53" s="26"/>
      <c r="L53" s="26"/>
    </row>
    <row r="54" spans="1:12" s="2" customFormat="1" ht="19.5" customHeight="1">
      <c r="A54" s="26"/>
      <c r="B54" s="26"/>
      <c r="C54" s="26"/>
      <c r="D54" s="26"/>
      <c r="E54" s="26"/>
      <c r="F54" s="26"/>
      <c r="G54" s="26"/>
      <c r="H54" s="26"/>
      <c r="I54" s="26"/>
      <c r="J54" s="26"/>
      <c r="K54" s="26"/>
      <c r="L54" s="26"/>
    </row>
    <row r="55" spans="1:12" s="2" customFormat="1" ht="19.5" customHeight="1">
      <c r="A55" s="26"/>
      <c r="B55" s="26"/>
      <c r="C55" s="26"/>
      <c r="D55" s="26"/>
      <c r="E55" s="26"/>
      <c r="F55" s="26"/>
      <c r="G55" s="26"/>
      <c r="H55" s="26"/>
      <c r="I55" s="26"/>
      <c r="J55" s="26"/>
      <c r="K55" s="26"/>
      <c r="L55" s="26"/>
    </row>
    <row r="56" spans="1:12" s="2" customFormat="1" ht="19.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7"/>
      <c r="L62" s="27"/>
    </row>
    <row r="63" spans="1:12" s="2" customFormat="1" ht="19.5" customHeight="1">
      <c r="A63" s="26"/>
      <c r="B63" s="26"/>
      <c r="C63" s="26"/>
      <c r="D63" s="26"/>
      <c r="E63" s="26"/>
      <c r="F63" s="26"/>
      <c r="G63" s="26"/>
      <c r="H63" s="26"/>
      <c r="I63" s="26"/>
      <c r="J63" s="26"/>
      <c r="K63" s="27"/>
      <c r="L63" s="27"/>
    </row>
    <row r="64" spans="1:12" s="2" customFormat="1" ht="19.5" customHeight="1">
      <c r="A64" s="26"/>
      <c r="B64" s="26"/>
      <c r="C64" s="26"/>
      <c r="D64" s="26"/>
      <c r="E64" s="26"/>
      <c r="F64" s="26"/>
      <c r="G64" s="26"/>
      <c r="H64" s="26"/>
      <c r="I64" s="26"/>
      <c r="J64" s="26"/>
      <c r="K64" s="27"/>
      <c r="L64" s="27"/>
    </row>
    <row r="65" spans="1:12" s="2" customFormat="1" ht="19.5" customHeight="1">
      <c r="A65" s="26"/>
      <c r="B65" s="26"/>
      <c r="C65" s="26"/>
      <c r="D65" s="26"/>
      <c r="E65" s="26"/>
      <c r="F65" s="26"/>
      <c r="G65" s="26"/>
      <c r="H65" s="26"/>
      <c r="I65" s="26"/>
      <c r="J65" s="26"/>
      <c r="K65" s="27"/>
      <c r="L65" s="27"/>
    </row>
    <row r="66" spans="1:12" s="2" customFormat="1" ht="19.5" customHeight="1">
      <c r="A66" s="26"/>
      <c r="B66" s="26"/>
      <c r="C66" s="26"/>
      <c r="D66" s="26"/>
      <c r="E66" s="26"/>
      <c r="F66" s="26"/>
      <c r="G66" s="26"/>
      <c r="H66" s="26"/>
      <c r="I66" s="26"/>
      <c r="J66" s="26"/>
      <c r="K66" s="27"/>
      <c r="L66" s="27"/>
    </row>
    <row r="67" spans="1:12" s="2" customFormat="1" ht="19.5" customHeight="1">
      <c r="A67" s="26"/>
      <c r="B67" s="26"/>
      <c r="C67" s="26"/>
      <c r="D67" s="26"/>
      <c r="E67" s="26"/>
      <c r="F67" s="26"/>
      <c r="G67" s="26"/>
      <c r="H67" s="26"/>
      <c r="I67" s="26"/>
      <c r="J67" s="26"/>
      <c r="K67" s="55"/>
      <c r="L67" s="55"/>
    </row>
    <row r="68" spans="1:12" s="2" customFormat="1" ht="29.25" customHeight="1">
      <c r="A68" s="26"/>
      <c r="B68" s="26"/>
      <c r="C68" s="26"/>
      <c r="D68" s="26"/>
      <c r="E68" s="26"/>
      <c r="F68" s="26"/>
      <c r="G68" s="26"/>
      <c r="H68" s="26"/>
      <c r="I68" s="26"/>
      <c r="J68" s="26"/>
      <c r="K68" s="56"/>
      <c r="L68" s="56"/>
    </row>
    <row r="69" spans="1:12" s="8" customFormat="1" ht="15.75">
      <c r="A69" s="26"/>
      <c r="B69" s="26"/>
      <c r="C69" s="26"/>
      <c r="D69" s="26"/>
      <c r="E69" s="26"/>
      <c r="F69" s="26"/>
      <c r="G69" s="26"/>
      <c r="H69" s="26"/>
      <c r="I69" s="26"/>
      <c r="J69" s="26"/>
      <c r="K69" s="57">
        <f>$K$26</f>
        <v>20912500000</v>
      </c>
      <c r="L69" s="56"/>
    </row>
    <row r="70" spans="1:12" s="8" customFormat="1" ht="15.75">
      <c r="A70" s="26"/>
      <c r="B70" s="26"/>
      <c r="C70" s="26"/>
      <c r="D70" s="26"/>
      <c r="E70" s="26"/>
      <c r="F70" s="26"/>
      <c r="G70" s="26"/>
      <c r="H70" s="26"/>
      <c r="I70" s="26"/>
      <c r="J70" s="26"/>
      <c r="K70" s="57">
        <f>$K$47</f>
        <v>12162500000</v>
      </c>
      <c r="L70" s="58"/>
    </row>
    <row r="71" spans="1:12" s="8" customFormat="1" ht="15.75">
      <c r="A71" s="26"/>
      <c r="B71" s="26"/>
      <c r="C71" s="26"/>
      <c r="D71" s="26"/>
      <c r="E71" s="26"/>
      <c r="F71" s="26"/>
      <c r="G71" s="26"/>
      <c r="H71" s="26"/>
      <c r="I71" s="26"/>
      <c r="J71" s="26"/>
      <c r="K71" s="57">
        <f>K69-K70</f>
        <v>8750000000</v>
      </c>
      <c r="L71" s="58">
        <f>K71/K69*100%</f>
        <v>0.41841004184100417</v>
      </c>
    </row>
    <row r="72" spans="1:12" s="8" customFormat="1" ht="15.75">
      <c r="A72" s="26"/>
      <c r="B72" s="26"/>
      <c r="C72" s="26"/>
      <c r="D72" s="26"/>
      <c r="E72" s="26"/>
      <c r="F72" s="26"/>
      <c r="G72" s="26"/>
      <c r="H72" s="26"/>
      <c r="I72" s="26"/>
      <c r="J72" s="26"/>
      <c r="K72" s="56"/>
      <c r="L72" s="58">
        <f>K70/K69*100%</f>
        <v>0.5815899581589958</v>
      </c>
    </row>
    <row r="73" spans="1:12" s="8" customFormat="1" ht="15.75">
      <c r="A73" s="26"/>
      <c r="B73" s="28"/>
      <c r="C73" s="26"/>
      <c r="D73" s="26"/>
      <c r="E73" s="26"/>
      <c r="F73" s="26"/>
      <c r="G73" s="26"/>
      <c r="H73" s="26"/>
      <c r="I73" s="26"/>
      <c r="J73" s="26"/>
      <c r="K73" s="55"/>
      <c r="L73" s="55"/>
    </row>
    <row r="74" spans="1:12" s="8" customFormat="1" ht="15.75">
      <c r="A74" s="26"/>
      <c r="B74" s="29"/>
      <c r="C74" s="30"/>
      <c r="D74" s="30"/>
      <c r="E74" s="30"/>
      <c r="F74" s="30"/>
      <c r="G74" s="22"/>
      <c r="H74" s="22"/>
      <c r="I74" s="22"/>
      <c r="J74" s="22"/>
      <c r="K74" s="22"/>
      <c r="L74" s="22"/>
    </row>
    <row r="75" spans="1:12" s="8" customFormat="1" ht="15.75">
      <c r="A75" s="26"/>
      <c r="B75" s="15"/>
      <c r="C75" s="15"/>
      <c r="D75" s="17"/>
      <c r="E75" s="18"/>
      <c r="F75" s="15"/>
      <c r="G75" s="15"/>
      <c r="H75" s="15"/>
      <c r="I75" s="15"/>
      <c r="J75" s="15"/>
      <c r="K75" s="15"/>
      <c r="L75" s="15"/>
    </row>
    <row r="76" spans="1:12" s="8" customFormat="1" ht="15.75">
      <c r="A76" s="26"/>
      <c r="B76" s="15"/>
      <c r="C76" s="15"/>
      <c r="D76" s="17"/>
      <c r="E76" s="18"/>
      <c r="F76" s="15"/>
      <c r="G76" s="15"/>
      <c r="H76" s="15"/>
      <c r="I76" s="15"/>
      <c r="J76" s="15"/>
      <c r="K76" s="15"/>
      <c r="L76" s="15"/>
    </row>
    <row r="77" spans="1:12" s="8" customFormat="1" ht="15.75">
      <c r="A77" s="26"/>
      <c r="B77" s="15"/>
      <c r="C77" s="15"/>
      <c r="D77" s="17"/>
      <c r="E77" s="18"/>
      <c r="F77" s="15"/>
      <c r="G77" s="15"/>
      <c r="H77" s="15"/>
      <c r="I77" s="15"/>
      <c r="J77" s="15"/>
      <c r="K77" s="15"/>
      <c r="L77" s="15"/>
    </row>
    <row r="78" spans="1:12" s="8" customFormat="1" ht="15.75">
      <c r="A78" s="26"/>
      <c r="B78" s="15"/>
      <c r="C78" s="15"/>
      <c r="D78" s="17"/>
      <c r="E78" s="18"/>
      <c r="F78" s="15"/>
      <c r="G78" s="15"/>
      <c r="H78" s="15"/>
      <c r="I78" s="15"/>
      <c r="J78" s="15"/>
      <c r="K78" s="15"/>
      <c r="L78" s="15"/>
    </row>
    <row r="79" spans="1:12" s="8" customFormat="1" ht="15.75">
      <c r="A79" s="26"/>
      <c r="B79" s="15"/>
      <c r="C79" s="15"/>
      <c r="D79" s="17"/>
      <c r="E79" s="18"/>
      <c r="F79" s="15"/>
      <c r="G79" s="15"/>
      <c r="H79" s="15"/>
      <c r="I79" s="15"/>
      <c r="J79" s="15"/>
      <c r="K79" s="15"/>
      <c r="L79" s="15"/>
    </row>
    <row r="80" spans="1:12" s="8" customFormat="1" ht="15.75">
      <c r="A80" s="23"/>
      <c r="B80" s="15"/>
      <c r="C80" s="15"/>
      <c r="D80" s="17"/>
      <c r="E80" s="18"/>
      <c r="F80" s="15"/>
      <c r="G80" s="15"/>
      <c r="H80" s="15"/>
      <c r="I80" s="15"/>
      <c r="J80" s="15"/>
      <c r="K80" s="15"/>
      <c r="L80" s="15"/>
    </row>
    <row r="81" spans="1:12" s="8" customFormat="1" ht="15.75">
      <c r="A81" s="14"/>
      <c r="B81" s="15"/>
      <c r="C81" s="15"/>
      <c r="D81" s="17"/>
      <c r="E81" s="18"/>
      <c r="F81" s="15"/>
      <c r="G81" s="15"/>
      <c r="H81" s="15"/>
      <c r="I81" s="15"/>
      <c r="J81" s="15"/>
      <c r="K81" s="15"/>
      <c r="L81" s="15"/>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2" s="8" customFormat="1" ht="15.75">
      <c r="A98" s="14"/>
      <c r="B98" s="15"/>
      <c r="C98" s="15"/>
      <c r="D98" s="17"/>
      <c r="E98" s="18"/>
      <c r="F98" s="15"/>
      <c r="G98" s="15"/>
      <c r="H98" s="15"/>
      <c r="I98" s="15"/>
      <c r="J98" s="15"/>
      <c r="K98" s="15"/>
      <c r="L98" s="15"/>
    </row>
    <row r="99" spans="1:12" s="8" customFormat="1" ht="15.75">
      <c r="A99" s="14"/>
      <c r="B99" s="15"/>
      <c r="C99" s="15"/>
      <c r="D99" s="17"/>
      <c r="E99" s="18"/>
      <c r="F99" s="15"/>
      <c r="G99" s="15"/>
      <c r="H99" s="15"/>
      <c r="I99" s="15"/>
      <c r="J99" s="15"/>
      <c r="K99" s="15"/>
      <c r="L99" s="15"/>
    </row>
    <row r="100" spans="1:12" s="8" customFormat="1" ht="15.75">
      <c r="A100" s="14"/>
      <c r="B100" s="15"/>
      <c r="C100" s="15"/>
      <c r="D100" s="17"/>
      <c r="E100" s="18"/>
      <c r="F100" s="15"/>
      <c r="G100" s="15"/>
      <c r="H100" s="15"/>
      <c r="I100" s="15"/>
      <c r="J100" s="15"/>
      <c r="K100" s="15"/>
      <c r="L100" s="15"/>
    </row>
    <row r="101" spans="1:12" s="2" customFormat="1" ht="19.5" customHeight="1">
      <c r="A101" s="14"/>
      <c r="B101" s="15"/>
      <c r="C101" s="15"/>
      <c r="D101" s="17"/>
      <c r="E101" s="18"/>
      <c r="F101" s="15"/>
      <c r="G101" s="15"/>
      <c r="H101" s="15"/>
      <c r="I101" s="15"/>
      <c r="J101" s="15"/>
      <c r="K101" s="15"/>
      <c r="L101" s="15"/>
    </row>
  </sheetData>
  <sheetProtection/>
  <mergeCells count="9">
    <mergeCell ref="B26:C26"/>
    <mergeCell ref="B28:L28"/>
    <mergeCell ref="B47:C47"/>
    <mergeCell ref="B1:K2"/>
    <mergeCell ref="B4:C5"/>
    <mergeCell ref="I4:K5"/>
    <mergeCell ref="B6:K6"/>
    <mergeCell ref="B7:K7"/>
    <mergeCell ref="B8:K8"/>
  </mergeCells>
  <printOptions/>
  <pageMargins left="0.2" right="0" top="0.5" bottom="0" header="0.05" footer="0"/>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Q98"/>
  <sheetViews>
    <sheetView zoomScalePageLayoutView="0" workbookViewId="0" topLeftCell="B29">
      <selection activeCell="N63" sqref="N63"/>
    </sheetView>
  </sheetViews>
  <sheetFormatPr defaultColWidth="11.421875" defaultRowHeight="19.5" customHeight="1"/>
  <cols>
    <col min="1" max="1" width="6.8515625" style="14" customWidth="1"/>
    <col min="2" max="2" width="24.00390625" style="15" customWidth="1"/>
    <col min="3" max="3" width="10.8515625" style="15" customWidth="1"/>
    <col min="4" max="4" width="7.421875" style="17" customWidth="1"/>
    <col min="5" max="5" width="10.00390625" style="18" customWidth="1"/>
    <col min="6" max="6" width="7.28125" style="15" customWidth="1"/>
    <col min="7" max="7" width="12.7109375" style="15" customWidth="1"/>
    <col min="8" max="8" width="7.421875" style="15" customWidth="1"/>
    <col min="9" max="9" width="8.140625" style="15" customWidth="1"/>
    <col min="10" max="10" width="10.8515625" style="15" customWidth="1"/>
    <col min="11" max="11" width="12.28125" style="15" customWidth="1"/>
    <col min="12" max="12" width="13.0039062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1:12" ht="15" customHeight="1">
      <c r="A4" s="62"/>
      <c r="B4" s="105" t="s">
        <v>32</v>
      </c>
      <c r="C4" s="105"/>
      <c r="D4" s="63"/>
      <c r="E4" s="64"/>
      <c r="F4" s="65"/>
      <c r="G4" s="65"/>
      <c r="H4" s="65"/>
      <c r="I4" s="106" t="s">
        <v>36</v>
      </c>
      <c r="J4" s="106"/>
      <c r="K4" s="106"/>
      <c r="L4" s="66"/>
    </row>
    <row r="5" spans="1:12" ht="11.25" customHeight="1">
      <c r="A5" s="62"/>
      <c r="B5" s="105"/>
      <c r="C5" s="105"/>
      <c r="D5" s="63"/>
      <c r="E5" s="64"/>
      <c r="F5" s="65"/>
      <c r="G5" s="65"/>
      <c r="H5" s="65"/>
      <c r="I5" s="106"/>
      <c r="J5" s="106"/>
      <c r="K5" s="106"/>
      <c r="L5" s="66"/>
    </row>
    <row r="6" spans="1:12" ht="16.5" customHeight="1">
      <c r="A6" s="62"/>
      <c r="B6" s="107" t="s">
        <v>35</v>
      </c>
      <c r="C6" s="107"/>
      <c r="D6" s="107"/>
      <c r="E6" s="107"/>
      <c r="F6" s="107"/>
      <c r="G6" s="107"/>
      <c r="H6" s="107"/>
      <c r="I6" s="107"/>
      <c r="J6" s="107"/>
      <c r="K6" s="107"/>
      <c r="L6" s="65"/>
    </row>
    <row r="7" spans="1:12" s="2" customFormat="1" ht="38.25" customHeight="1">
      <c r="A7" s="67"/>
      <c r="B7" s="108" t="s">
        <v>116</v>
      </c>
      <c r="C7" s="108"/>
      <c r="D7" s="108"/>
      <c r="E7" s="108"/>
      <c r="F7" s="108"/>
      <c r="G7" s="108"/>
      <c r="H7" s="108"/>
      <c r="I7" s="108"/>
      <c r="J7" s="108"/>
      <c r="K7" s="108"/>
      <c r="L7" s="68"/>
    </row>
    <row r="8" spans="1:17" s="2" customFormat="1" ht="19.5" customHeight="1">
      <c r="A8" s="67" t="s">
        <v>10</v>
      </c>
      <c r="B8" s="109" t="s">
        <v>33</v>
      </c>
      <c r="C8" s="109"/>
      <c r="D8" s="109"/>
      <c r="E8" s="109"/>
      <c r="F8" s="109"/>
      <c r="G8" s="109"/>
      <c r="H8" s="109"/>
      <c r="I8" s="109"/>
      <c r="J8" s="109"/>
      <c r="K8" s="109"/>
      <c r="L8" s="68"/>
      <c r="Q8" s="32"/>
    </row>
    <row r="9" spans="1:12" s="54" customFormat="1" ht="83.25" customHeight="1">
      <c r="A9" s="69" t="s">
        <v>0</v>
      </c>
      <c r="B9" s="70" t="s">
        <v>38</v>
      </c>
      <c r="C9" s="70" t="s">
        <v>15</v>
      </c>
      <c r="D9" s="70" t="s">
        <v>108</v>
      </c>
      <c r="E9" s="70" t="s">
        <v>109</v>
      </c>
      <c r="F9" s="70" t="s">
        <v>110</v>
      </c>
      <c r="G9" s="70" t="s">
        <v>111</v>
      </c>
      <c r="H9" s="70" t="s">
        <v>16</v>
      </c>
      <c r="I9" s="70" t="s">
        <v>14</v>
      </c>
      <c r="J9" s="70" t="s">
        <v>112</v>
      </c>
      <c r="K9" s="70" t="s">
        <v>113</v>
      </c>
      <c r="L9" s="70" t="s">
        <v>5</v>
      </c>
    </row>
    <row r="10" spans="1:14" s="2" customFormat="1" ht="25.5" customHeight="1">
      <c r="A10" s="71">
        <v>1</v>
      </c>
      <c r="B10" s="72" t="s">
        <v>2</v>
      </c>
      <c r="C10" s="73"/>
      <c r="D10" s="74"/>
      <c r="E10" s="75"/>
      <c r="F10" s="76"/>
      <c r="G10" s="76"/>
      <c r="H10" s="76"/>
      <c r="I10" s="76"/>
      <c r="J10" s="77"/>
      <c r="K10" s="77"/>
      <c r="L10" s="78"/>
      <c r="N10" s="33"/>
    </row>
    <row r="11" spans="1:14" s="2" customFormat="1" ht="78" customHeight="1">
      <c r="A11" s="79" t="s">
        <v>12</v>
      </c>
      <c r="B11" s="78" t="s">
        <v>94</v>
      </c>
      <c r="C11" s="73" t="s">
        <v>46</v>
      </c>
      <c r="D11" s="80">
        <v>2</v>
      </c>
      <c r="E11" s="81">
        <v>43750</v>
      </c>
      <c r="F11" s="76"/>
      <c r="G11" s="76">
        <v>2000</v>
      </c>
      <c r="H11" s="76">
        <v>1</v>
      </c>
      <c r="I11" s="82">
        <v>1</v>
      </c>
      <c r="J11" s="77">
        <f aca="true" t="shared" si="0" ref="J11:J19">G11+F11+(D11*E11)</f>
        <v>89500</v>
      </c>
      <c r="K11" s="77">
        <f aca="true" t="shared" si="1" ref="K11:K25">J11*I11*H11</f>
        <v>89500</v>
      </c>
      <c r="L11" s="78"/>
      <c r="N11" s="34"/>
    </row>
    <row r="12" spans="1:14" s="2" customFormat="1" ht="75.75" customHeight="1">
      <c r="A12" s="79">
        <v>1.2</v>
      </c>
      <c r="B12" s="78" t="s">
        <v>95</v>
      </c>
      <c r="C12" s="73" t="s">
        <v>47</v>
      </c>
      <c r="D12" s="80">
        <v>2</v>
      </c>
      <c r="E12" s="81">
        <v>43750</v>
      </c>
      <c r="F12" s="76"/>
      <c r="G12" s="76">
        <v>50000</v>
      </c>
      <c r="H12" s="76">
        <v>1</v>
      </c>
      <c r="I12" s="82">
        <v>1</v>
      </c>
      <c r="J12" s="77">
        <f t="shared" si="0"/>
        <v>137500</v>
      </c>
      <c r="K12" s="77">
        <f t="shared" si="1"/>
        <v>137500</v>
      </c>
      <c r="L12" s="78"/>
      <c r="N12" s="33"/>
    </row>
    <row r="13" spans="1:14" s="2" customFormat="1" ht="35.25" customHeight="1">
      <c r="A13" s="71">
        <v>2</v>
      </c>
      <c r="B13" s="72" t="s">
        <v>7</v>
      </c>
      <c r="C13" s="73" t="s">
        <v>8</v>
      </c>
      <c r="D13" s="80">
        <v>8</v>
      </c>
      <c r="E13" s="81">
        <v>43750</v>
      </c>
      <c r="F13" s="76"/>
      <c r="G13" s="76">
        <v>3000000</v>
      </c>
      <c r="H13" s="76">
        <v>1</v>
      </c>
      <c r="I13" s="82">
        <v>1</v>
      </c>
      <c r="J13" s="77">
        <f t="shared" si="0"/>
        <v>3350000</v>
      </c>
      <c r="K13" s="77">
        <f t="shared" si="1"/>
        <v>3350000</v>
      </c>
      <c r="L13" s="78"/>
      <c r="N13" s="33"/>
    </row>
    <row r="14" spans="1:12" s="2" customFormat="1" ht="25.5" customHeight="1">
      <c r="A14" s="83"/>
      <c r="B14" s="73"/>
      <c r="C14" s="73" t="s">
        <v>17</v>
      </c>
      <c r="D14" s="80">
        <v>0</v>
      </c>
      <c r="E14" s="81">
        <v>43750</v>
      </c>
      <c r="F14" s="76"/>
      <c r="G14" s="76"/>
      <c r="H14" s="76"/>
      <c r="I14" s="82"/>
      <c r="J14" s="77">
        <f t="shared" si="0"/>
        <v>0</v>
      </c>
      <c r="K14" s="77">
        <f t="shared" si="1"/>
        <v>0</v>
      </c>
      <c r="L14" s="78"/>
    </row>
    <row r="15" spans="1:12" s="2" customFormat="1" ht="31.5" customHeight="1">
      <c r="A15" s="83"/>
      <c r="B15" s="73"/>
      <c r="C15" s="73" t="s">
        <v>73</v>
      </c>
      <c r="D15" s="80">
        <v>0</v>
      </c>
      <c r="E15" s="81">
        <v>43750</v>
      </c>
      <c r="F15" s="76"/>
      <c r="G15" s="76"/>
      <c r="H15" s="76"/>
      <c r="I15" s="76"/>
      <c r="J15" s="77">
        <f t="shared" si="0"/>
        <v>0</v>
      </c>
      <c r="K15" s="77">
        <f t="shared" si="1"/>
        <v>0</v>
      </c>
      <c r="L15" s="78"/>
    </row>
    <row r="16" spans="1:12" s="2" customFormat="1" ht="37.5" customHeight="1">
      <c r="A16" s="71">
        <v>3</v>
      </c>
      <c r="B16" s="72" t="s">
        <v>19</v>
      </c>
      <c r="C16" s="73"/>
      <c r="D16" s="80">
        <v>0</v>
      </c>
      <c r="E16" s="81">
        <v>43750</v>
      </c>
      <c r="F16" s="76"/>
      <c r="G16" s="76"/>
      <c r="H16" s="76">
        <v>1</v>
      </c>
      <c r="I16" s="76"/>
      <c r="J16" s="77">
        <f t="shared" si="0"/>
        <v>0</v>
      </c>
      <c r="K16" s="77">
        <f t="shared" si="1"/>
        <v>0</v>
      </c>
      <c r="L16" s="78"/>
    </row>
    <row r="17" spans="1:12" s="2" customFormat="1" ht="31.5" customHeight="1">
      <c r="A17" s="79" t="s">
        <v>23</v>
      </c>
      <c r="B17" s="73" t="s">
        <v>3</v>
      </c>
      <c r="C17" s="73"/>
      <c r="D17" s="80">
        <v>0</v>
      </c>
      <c r="E17" s="81">
        <v>43750</v>
      </c>
      <c r="F17" s="76"/>
      <c r="G17" s="81"/>
      <c r="H17" s="76"/>
      <c r="I17" s="76"/>
      <c r="J17" s="77">
        <f t="shared" si="0"/>
        <v>0</v>
      </c>
      <c r="K17" s="77">
        <f t="shared" si="1"/>
        <v>0</v>
      </c>
      <c r="L17" s="78"/>
    </row>
    <row r="18" spans="1:12" s="2" customFormat="1" ht="20.25" customHeight="1">
      <c r="A18" s="79" t="s">
        <v>22</v>
      </c>
      <c r="B18" s="73" t="s">
        <v>4</v>
      </c>
      <c r="C18" s="73"/>
      <c r="D18" s="80">
        <v>0</v>
      </c>
      <c r="E18" s="81">
        <v>0</v>
      </c>
      <c r="F18" s="76"/>
      <c r="G18" s="76"/>
      <c r="H18" s="76">
        <v>1</v>
      </c>
      <c r="I18" s="76"/>
      <c r="J18" s="77">
        <f t="shared" si="0"/>
        <v>0</v>
      </c>
      <c r="K18" s="77">
        <f t="shared" si="1"/>
        <v>0</v>
      </c>
      <c r="L18" s="78"/>
    </row>
    <row r="19" spans="1:12" s="2" customFormat="1" ht="24" customHeight="1">
      <c r="A19" s="79" t="s">
        <v>21</v>
      </c>
      <c r="B19" s="73" t="s">
        <v>20</v>
      </c>
      <c r="C19" s="73"/>
      <c r="D19" s="80">
        <v>0</v>
      </c>
      <c r="E19" s="81">
        <v>0</v>
      </c>
      <c r="F19" s="76"/>
      <c r="G19" s="76"/>
      <c r="H19" s="76">
        <v>1</v>
      </c>
      <c r="I19" s="76"/>
      <c r="J19" s="77">
        <f t="shared" si="0"/>
        <v>0</v>
      </c>
      <c r="K19" s="77">
        <f>J19*I19*H19</f>
        <v>0</v>
      </c>
      <c r="L19" s="78"/>
    </row>
    <row r="20" spans="1:12" s="2" customFormat="1" ht="63" customHeight="1">
      <c r="A20" s="71">
        <v>4</v>
      </c>
      <c r="B20" s="73" t="s">
        <v>114</v>
      </c>
      <c r="C20" s="73"/>
      <c r="D20" s="80">
        <v>10</v>
      </c>
      <c r="E20" s="81">
        <v>43750</v>
      </c>
      <c r="F20" s="76"/>
      <c r="G20" s="76"/>
      <c r="H20" s="76">
        <v>1</v>
      </c>
      <c r="I20" s="76">
        <v>1</v>
      </c>
      <c r="J20" s="77">
        <f>G20+F20+(D20*E20)</f>
        <v>437500</v>
      </c>
      <c r="K20" s="77">
        <f t="shared" si="1"/>
        <v>437500</v>
      </c>
      <c r="L20" s="78"/>
    </row>
    <row r="21" spans="1:12" s="2" customFormat="1" ht="24" customHeight="1">
      <c r="A21" s="71">
        <v>5</v>
      </c>
      <c r="B21" s="73" t="s">
        <v>115</v>
      </c>
      <c r="C21" s="73"/>
      <c r="D21" s="80">
        <v>5</v>
      </c>
      <c r="E21" s="81">
        <v>43750</v>
      </c>
      <c r="F21" s="76"/>
      <c r="G21" s="76"/>
      <c r="H21" s="76">
        <v>1</v>
      </c>
      <c r="I21" s="76">
        <v>1</v>
      </c>
      <c r="J21" s="77">
        <f>G21+F21+(D21*E21)</f>
        <v>218750</v>
      </c>
      <c r="K21" s="77">
        <f t="shared" si="1"/>
        <v>218750</v>
      </c>
      <c r="L21" s="78"/>
    </row>
    <row r="22" spans="1:12" s="2" customFormat="1" ht="32.25" customHeight="1">
      <c r="A22" s="71">
        <v>6</v>
      </c>
      <c r="B22" s="72" t="s">
        <v>9</v>
      </c>
      <c r="C22" s="73" t="s">
        <v>8</v>
      </c>
      <c r="D22" s="80">
        <v>8</v>
      </c>
      <c r="E22" s="81">
        <v>43750</v>
      </c>
      <c r="F22" s="76"/>
      <c r="G22" s="76">
        <v>3000000</v>
      </c>
      <c r="H22" s="76">
        <v>1</v>
      </c>
      <c r="I22" s="76">
        <v>1</v>
      </c>
      <c r="J22" s="77">
        <f>G22+F22+(D22*E22)</f>
        <v>3350000</v>
      </c>
      <c r="K22" s="77">
        <f t="shared" si="1"/>
        <v>3350000</v>
      </c>
      <c r="L22" s="78"/>
    </row>
    <row r="23" spans="1:12" s="2" customFormat="1" ht="22.5" customHeight="1">
      <c r="A23" s="84"/>
      <c r="B23" s="73"/>
      <c r="C23" s="73" t="s">
        <v>17</v>
      </c>
      <c r="D23" s="80">
        <v>0</v>
      </c>
      <c r="E23" s="81">
        <v>43750</v>
      </c>
      <c r="F23" s="76"/>
      <c r="G23" s="76"/>
      <c r="H23" s="76"/>
      <c r="I23" s="76"/>
      <c r="J23" s="77">
        <f>D23*E23+F23+G23</f>
        <v>0</v>
      </c>
      <c r="K23" s="77">
        <f t="shared" si="1"/>
        <v>0</v>
      </c>
      <c r="L23" s="78"/>
    </row>
    <row r="24" spans="1:12" s="2" customFormat="1" ht="33.75" customHeight="1">
      <c r="A24" s="84"/>
      <c r="B24" s="73"/>
      <c r="C24" s="73" t="s">
        <v>73</v>
      </c>
      <c r="D24" s="80">
        <v>0</v>
      </c>
      <c r="E24" s="81">
        <v>43750</v>
      </c>
      <c r="F24" s="76"/>
      <c r="G24" s="76"/>
      <c r="H24" s="76">
        <v>1</v>
      </c>
      <c r="I24" s="76"/>
      <c r="J24" s="77">
        <f>G24+F24+(D24*E24)</f>
        <v>0</v>
      </c>
      <c r="K24" s="77">
        <f t="shared" si="1"/>
        <v>0</v>
      </c>
      <c r="L24" s="78"/>
    </row>
    <row r="25" spans="1:12" s="2" customFormat="1" ht="26.25" customHeight="1">
      <c r="A25" s="85"/>
      <c r="B25" s="73"/>
      <c r="C25" s="73" t="s">
        <v>6</v>
      </c>
      <c r="D25" s="80">
        <v>0</v>
      </c>
      <c r="E25" s="81">
        <v>43750</v>
      </c>
      <c r="F25" s="76"/>
      <c r="G25" s="76"/>
      <c r="H25" s="76">
        <v>1</v>
      </c>
      <c r="I25" s="76"/>
      <c r="J25" s="77">
        <f>G25+F25+(D25*E25)</f>
        <v>0</v>
      </c>
      <c r="K25" s="77">
        <f t="shared" si="1"/>
        <v>0</v>
      </c>
      <c r="L25" s="78"/>
    </row>
    <row r="26" spans="1:12" s="2" customFormat="1" ht="21.75" customHeight="1">
      <c r="A26" s="79"/>
      <c r="B26" s="104" t="s">
        <v>1</v>
      </c>
      <c r="C26" s="104"/>
      <c r="D26" s="86"/>
      <c r="E26" s="87"/>
      <c r="F26" s="87">
        <f>SUM(F10:F20)</f>
        <v>0</v>
      </c>
      <c r="G26" s="87">
        <f>SUM(G10:G25)</f>
        <v>6052000</v>
      </c>
      <c r="H26" s="88"/>
      <c r="I26" s="87"/>
      <c r="J26" s="89">
        <f>SUM(J10:J25)</f>
        <v>7583250</v>
      </c>
      <c r="K26" s="89">
        <f>SUM(K10:K25)</f>
        <v>7583250</v>
      </c>
      <c r="L26" s="87"/>
    </row>
    <row r="27" spans="1:12" s="2" customFormat="1" ht="18" customHeight="1">
      <c r="A27" s="9"/>
      <c r="B27" s="10"/>
      <c r="C27" s="10"/>
      <c r="D27" s="11"/>
      <c r="E27" s="12"/>
      <c r="F27" s="12"/>
      <c r="G27" s="12"/>
      <c r="H27" s="13"/>
      <c r="I27" s="12"/>
      <c r="J27" s="12"/>
      <c r="K27" s="12"/>
      <c r="L27" s="12"/>
    </row>
    <row r="28" spans="1:12" s="2" customFormat="1" ht="18" customHeight="1">
      <c r="A28" s="19" t="s">
        <v>11</v>
      </c>
      <c r="B28" s="98" t="s">
        <v>34</v>
      </c>
      <c r="C28" s="98"/>
      <c r="D28" s="98"/>
      <c r="E28" s="98"/>
      <c r="F28" s="98"/>
      <c r="G28" s="98"/>
      <c r="H28" s="98"/>
      <c r="I28" s="98"/>
      <c r="J28" s="98"/>
      <c r="K28" s="98"/>
      <c r="L28" s="98"/>
    </row>
    <row r="29" spans="1:12" s="2" customFormat="1" ht="18" customHeight="1">
      <c r="A29" s="23"/>
      <c r="B29" s="22"/>
      <c r="C29" s="22"/>
      <c r="D29" s="24"/>
      <c r="E29" s="25"/>
      <c r="F29" s="22"/>
      <c r="G29" s="22"/>
      <c r="H29" s="22"/>
      <c r="I29" s="22"/>
      <c r="J29" s="22"/>
      <c r="K29" s="22"/>
      <c r="L29" s="22"/>
    </row>
    <row r="30" spans="1:12" s="2" customFormat="1" ht="121.5" customHeight="1">
      <c r="A30" s="37" t="s">
        <v>0</v>
      </c>
      <c r="B30" s="37" t="s">
        <v>13</v>
      </c>
      <c r="C30" s="37" t="s">
        <v>15</v>
      </c>
      <c r="D30" s="38" t="s">
        <v>24</v>
      </c>
      <c r="E30" s="39" t="s">
        <v>25</v>
      </c>
      <c r="F30" s="40" t="s">
        <v>26</v>
      </c>
      <c r="G30" s="38" t="s">
        <v>27</v>
      </c>
      <c r="H30" s="38" t="s">
        <v>16</v>
      </c>
      <c r="I30" s="38" t="s">
        <v>14</v>
      </c>
      <c r="J30" s="38" t="s">
        <v>28</v>
      </c>
      <c r="K30" s="38" t="s">
        <v>29</v>
      </c>
      <c r="L30" s="38" t="s">
        <v>5</v>
      </c>
    </row>
    <row r="31" spans="1:12" s="35" customFormat="1" ht="36.75" customHeight="1">
      <c r="A31" s="41">
        <v>1</v>
      </c>
      <c r="B31" s="3" t="s">
        <v>2</v>
      </c>
      <c r="C31" s="4"/>
      <c r="D31" s="5"/>
      <c r="E31" s="21"/>
      <c r="F31" s="6"/>
      <c r="G31" s="6"/>
      <c r="H31" s="6"/>
      <c r="I31" s="6"/>
      <c r="J31" s="6"/>
      <c r="K31" s="6"/>
      <c r="L31" s="42"/>
    </row>
    <row r="32" spans="1:12" s="2" customFormat="1" ht="82.5" customHeight="1">
      <c r="A32" s="43" t="s">
        <v>12</v>
      </c>
      <c r="B32" s="42" t="s">
        <v>94</v>
      </c>
      <c r="C32" s="4" t="s">
        <v>46</v>
      </c>
      <c r="D32" s="7">
        <v>2</v>
      </c>
      <c r="E32" s="51">
        <v>43750</v>
      </c>
      <c r="F32" s="6"/>
      <c r="G32" s="6">
        <v>2000</v>
      </c>
      <c r="H32" s="6">
        <v>1</v>
      </c>
      <c r="I32" s="44">
        <v>1</v>
      </c>
      <c r="J32" s="31">
        <f aca="true" t="shared" si="2" ref="J32:J40">G32+F32+(D32*E32)</f>
        <v>89500</v>
      </c>
      <c r="K32" s="31">
        <f aca="true" t="shared" si="3" ref="K32:K46">J32*I32*H32</f>
        <v>89500</v>
      </c>
      <c r="L32" s="42"/>
    </row>
    <row r="33" spans="1:14" s="2" customFormat="1" ht="79.5" customHeight="1">
      <c r="A33" s="43">
        <v>1.2</v>
      </c>
      <c r="B33" s="42" t="s">
        <v>95</v>
      </c>
      <c r="C33" s="4" t="s">
        <v>92</v>
      </c>
      <c r="D33" s="7">
        <v>2</v>
      </c>
      <c r="E33" s="51">
        <v>43750</v>
      </c>
      <c r="F33" s="6"/>
      <c r="G33" s="6">
        <v>50000</v>
      </c>
      <c r="H33" s="6">
        <v>1</v>
      </c>
      <c r="I33" s="44">
        <v>1</v>
      </c>
      <c r="J33" s="31">
        <f t="shared" si="2"/>
        <v>137500</v>
      </c>
      <c r="K33" s="31">
        <f t="shared" si="3"/>
        <v>137500</v>
      </c>
      <c r="L33" s="42"/>
      <c r="N33" s="34"/>
    </row>
    <row r="34" spans="1:12" s="2" customFormat="1" ht="28.5" customHeight="1">
      <c r="A34" s="41">
        <v>2</v>
      </c>
      <c r="B34" s="3" t="s">
        <v>7</v>
      </c>
      <c r="C34" s="4" t="s">
        <v>8</v>
      </c>
      <c r="D34" s="7">
        <v>8</v>
      </c>
      <c r="E34" s="51">
        <v>43750</v>
      </c>
      <c r="F34" s="6"/>
      <c r="G34" s="6">
        <v>3000000</v>
      </c>
      <c r="H34" s="6">
        <v>1</v>
      </c>
      <c r="I34" s="44">
        <v>1</v>
      </c>
      <c r="J34" s="31">
        <f t="shared" si="2"/>
        <v>3350000</v>
      </c>
      <c r="K34" s="31">
        <f t="shared" si="3"/>
        <v>3350000</v>
      </c>
      <c r="L34" s="42"/>
    </row>
    <row r="35" spans="1:12" s="2" customFormat="1" ht="31.5" customHeight="1">
      <c r="A35" s="45"/>
      <c r="B35" s="4"/>
      <c r="C35" s="4" t="s">
        <v>17</v>
      </c>
      <c r="D35" s="7">
        <v>0</v>
      </c>
      <c r="E35" s="51">
        <v>43750</v>
      </c>
      <c r="F35" s="6"/>
      <c r="G35" s="6"/>
      <c r="H35" s="6">
        <v>1</v>
      </c>
      <c r="I35" s="44"/>
      <c r="J35" s="31">
        <f t="shared" si="2"/>
        <v>0</v>
      </c>
      <c r="K35" s="31">
        <f t="shared" si="3"/>
        <v>0</v>
      </c>
      <c r="L35" s="42"/>
    </row>
    <row r="36" spans="1:12" s="2" customFormat="1" ht="38.25" customHeight="1">
      <c r="A36" s="45"/>
      <c r="B36" s="4"/>
      <c r="C36" s="4" t="s">
        <v>73</v>
      </c>
      <c r="D36" s="7">
        <v>0</v>
      </c>
      <c r="E36" s="51">
        <v>43750</v>
      </c>
      <c r="F36" s="6"/>
      <c r="G36" s="6"/>
      <c r="H36" s="6"/>
      <c r="I36" s="6"/>
      <c r="J36" s="31">
        <f t="shared" si="2"/>
        <v>0</v>
      </c>
      <c r="K36" s="31">
        <f t="shared" si="3"/>
        <v>0</v>
      </c>
      <c r="L36" s="42"/>
    </row>
    <row r="37" spans="1:12" s="2" customFormat="1" ht="31.5" customHeight="1">
      <c r="A37" s="41">
        <v>3</v>
      </c>
      <c r="B37" s="3" t="s">
        <v>19</v>
      </c>
      <c r="C37" s="4"/>
      <c r="D37" s="7">
        <v>0</v>
      </c>
      <c r="E37" s="51">
        <v>43750</v>
      </c>
      <c r="F37" s="6"/>
      <c r="G37" s="6"/>
      <c r="H37" s="6">
        <v>1</v>
      </c>
      <c r="I37" s="6"/>
      <c r="J37" s="31">
        <f t="shared" si="2"/>
        <v>0</v>
      </c>
      <c r="K37" s="31">
        <f t="shared" si="3"/>
        <v>0</v>
      </c>
      <c r="L37" s="42"/>
    </row>
    <row r="38" spans="1:12" s="2" customFormat="1" ht="33.75" customHeight="1">
      <c r="A38" s="43" t="s">
        <v>23</v>
      </c>
      <c r="B38" s="4" t="s">
        <v>3</v>
      </c>
      <c r="C38" s="4"/>
      <c r="D38" s="7"/>
      <c r="E38" s="51">
        <v>43750</v>
      </c>
      <c r="F38" s="6"/>
      <c r="G38" s="51"/>
      <c r="H38" s="6">
        <v>1</v>
      </c>
      <c r="I38" s="6"/>
      <c r="J38" s="31">
        <f t="shared" si="2"/>
        <v>0</v>
      </c>
      <c r="K38" s="31">
        <f t="shared" si="3"/>
        <v>0</v>
      </c>
      <c r="L38" s="42"/>
    </row>
    <row r="39" spans="1:12" s="2" customFormat="1" ht="30.75" customHeight="1">
      <c r="A39" s="43" t="s">
        <v>22</v>
      </c>
      <c r="B39" s="4" t="s">
        <v>4</v>
      </c>
      <c r="C39" s="4"/>
      <c r="D39" s="7">
        <v>0</v>
      </c>
      <c r="E39" s="51">
        <v>0</v>
      </c>
      <c r="F39" s="6"/>
      <c r="G39" s="6"/>
      <c r="H39" s="6">
        <v>1</v>
      </c>
      <c r="I39" s="6"/>
      <c r="J39" s="31">
        <f t="shared" si="2"/>
        <v>0</v>
      </c>
      <c r="K39" s="31">
        <f t="shared" si="3"/>
        <v>0</v>
      </c>
      <c r="L39" s="42"/>
    </row>
    <row r="40" spans="1:12" s="2" customFormat="1" ht="34.5" customHeight="1">
      <c r="A40" s="43" t="s">
        <v>21</v>
      </c>
      <c r="B40" s="4" t="s">
        <v>20</v>
      </c>
      <c r="C40" s="4"/>
      <c r="D40" s="7">
        <v>0</v>
      </c>
      <c r="E40" s="51">
        <v>0</v>
      </c>
      <c r="F40" s="6"/>
      <c r="G40" s="6"/>
      <c r="H40" s="6">
        <v>1</v>
      </c>
      <c r="I40" s="6"/>
      <c r="J40" s="31">
        <f t="shared" si="2"/>
        <v>0</v>
      </c>
      <c r="K40" s="31">
        <f t="shared" si="3"/>
        <v>0</v>
      </c>
      <c r="L40" s="42"/>
    </row>
    <row r="41" spans="1:12" s="2" customFormat="1" ht="63.75" customHeight="1">
      <c r="A41" s="41">
        <v>4</v>
      </c>
      <c r="B41" s="4" t="s">
        <v>31</v>
      </c>
      <c r="C41" s="4"/>
      <c r="D41" s="7">
        <v>10</v>
      </c>
      <c r="E41" s="51">
        <v>43750</v>
      </c>
      <c r="F41" s="6"/>
      <c r="G41" s="6"/>
      <c r="H41" s="6">
        <v>1</v>
      </c>
      <c r="I41" s="6">
        <v>1</v>
      </c>
      <c r="J41" s="31">
        <f>G41+F41+(D41*E41)</f>
        <v>437500</v>
      </c>
      <c r="K41" s="31">
        <f t="shared" si="3"/>
        <v>437500</v>
      </c>
      <c r="L41" s="42"/>
    </row>
    <row r="42" spans="1:12" s="2" customFormat="1" ht="41.25" customHeight="1">
      <c r="A42" s="41">
        <v>5</v>
      </c>
      <c r="B42" s="4" t="s">
        <v>30</v>
      </c>
      <c r="C42" s="4"/>
      <c r="D42" s="7">
        <v>5</v>
      </c>
      <c r="E42" s="51">
        <v>43750</v>
      </c>
      <c r="F42" s="6"/>
      <c r="G42" s="6"/>
      <c r="H42" s="6">
        <v>1</v>
      </c>
      <c r="I42" s="6">
        <v>1</v>
      </c>
      <c r="J42" s="31">
        <f>G42+F42+(D42*E42)</f>
        <v>218750</v>
      </c>
      <c r="K42" s="31">
        <f t="shared" si="3"/>
        <v>218750</v>
      </c>
      <c r="L42" s="42"/>
    </row>
    <row r="43" spans="1:12" s="2" customFormat="1" ht="29.25" customHeight="1">
      <c r="A43" s="41">
        <v>6</v>
      </c>
      <c r="B43" s="3" t="s">
        <v>9</v>
      </c>
      <c r="C43" s="4" t="s">
        <v>8</v>
      </c>
      <c r="D43" s="7">
        <v>8</v>
      </c>
      <c r="E43" s="51">
        <v>43750</v>
      </c>
      <c r="F43" s="6"/>
      <c r="G43" s="6">
        <v>3000000</v>
      </c>
      <c r="H43" s="6">
        <v>1</v>
      </c>
      <c r="I43" s="6">
        <v>1</v>
      </c>
      <c r="J43" s="31">
        <f>G43+F43+(D43*E43)</f>
        <v>3350000</v>
      </c>
      <c r="K43" s="31">
        <f t="shared" si="3"/>
        <v>3350000</v>
      </c>
      <c r="L43" s="42"/>
    </row>
    <row r="44" spans="1:12" s="2" customFormat="1" ht="42" customHeight="1">
      <c r="A44" s="37"/>
      <c r="B44" s="4"/>
      <c r="C44" s="4" t="s">
        <v>17</v>
      </c>
      <c r="D44" s="7">
        <v>0</v>
      </c>
      <c r="E44" s="51">
        <v>43750</v>
      </c>
      <c r="F44" s="6"/>
      <c r="G44" s="6"/>
      <c r="H44" s="6"/>
      <c r="I44" s="6"/>
      <c r="J44" s="31">
        <f>D44*E44+F44+G44</f>
        <v>0</v>
      </c>
      <c r="K44" s="31">
        <f t="shared" si="3"/>
        <v>0</v>
      </c>
      <c r="L44" s="42"/>
    </row>
    <row r="45" spans="1:12" s="2" customFormat="1" ht="37.5" customHeight="1">
      <c r="A45" s="37"/>
      <c r="B45" s="4"/>
      <c r="C45" s="4" t="s">
        <v>73</v>
      </c>
      <c r="D45" s="7">
        <v>0</v>
      </c>
      <c r="E45" s="51">
        <v>43750</v>
      </c>
      <c r="F45" s="6"/>
      <c r="G45" s="6"/>
      <c r="H45" s="6"/>
      <c r="I45" s="6"/>
      <c r="J45" s="31">
        <f>G45+F45+(D45*E45)</f>
        <v>0</v>
      </c>
      <c r="K45" s="31">
        <f t="shared" si="3"/>
        <v>0</v>
      </c>
      <c r="L45" s="42"/>
    </row>
    <row r="46" spans="1:12" s="2" customFormat="1" ht="25.5" customHeight="1">
      <c r="A46" s="46"/>
      <c r="B46" s="4"/>
      <c r="C46" s="4" t="s">
        <v>6</v>
      </c>
      <c r="D46" s="7">
        <v>0</v>
      </c>
      <c r="E46" s="51">
        <v>43750</v>
      </c>
      <c r="F46" s="6"/>
      <c r="G46" s="6"/>
      <c r="H46" s="6">
        <v>1</v>
      </c>
      <c r="I46" s="6"/>
      <c r="J46" s="31">
        <f>G46+F46+(D46*E46)</f>
        <v>0</v>
      </c>
      <c r="K46" s="31">
        <f t="shared" si="3"/>
        <v>0</v>
      </c>
      <c r="L46" s="42"/>
    </row>
    <row r="47" spans="1:12" s="2" customFormat="1" ht="36" customHeight="1">
      <c r="A47" s="43"/>
      <c r="B47" s="97" t="s">
        <v>1</v>
      </c>
      <c r="C47" s="97"/>
      <c r="D47" s="47"/>
      <c r="E47" s="48"/>
      <c r="F47" s="48">
        <f>SUM(F31:F41)</f>
        <v>0</v>
      </c>
      <c r="G47" s="48">
        <f>SUM(G31:G46)</f>
        <v>6052000</v>
      </c>
      <c r="H47" s="49"/>
      <c r="I47" s="48"/>
      <c r="J47" s="50">
        <f>SUM(J31:J46)</f>
        <v>7583250</v>
      </c>
      <c r="K47" s="50">
        <f>SUM(K31:K46)</f>
        <v>7583250</v>
      </c>
      <c r="L47" s="48"/>
    </row>
    <row r="48" spans="1:12" s="2" customFormat="1" ht="24" customHeight="1">
      <c r="A48" s="26"/>
      <c r="B48" s="26"/>
      <c r="C48" s="26"/>
      <c r="D48" s="26"/>
      <c r="E48" s="26"/>
      <c r="F48" s="26"/>
      <c r="G48" s="26"/>
      <c r="H48" s="26"/>
      <c r="I48" s="26"/>
      <c r="J48" s="26"/>
      <c r="K48" s="26"/>
      <c r="L48" s="26"/>
    </row>
    <row r="49" spans="1:12" s="2" customFormat="1" ht="24.75" customHeight="1">
      <c r="A49" s="26"/>
      <c r="B49" s="26"/>
      <c r="C49" s="26"/>
      <c r="D49" s="26"/>
      <c r="E49" s="26"/>
      <c r="F49" s="26"/>
      <c r="G49" s="26"/>
      <c r="H49" s="26"/>
      <c r="I49" s="26"/>
      <c r="J49" s="26"/>
      <c r="K49" s="26"/>
      <c r="L49" s="26"/>
    </row>
    <row r="50" spans="1:12" s="2" customFormat="1" ht="19.5" customHeight="1">
      <c r="A50" s="26"/>
      <c r="B50" s="26"/>
      <c r="C50" s="26"/>
      <c r="D50" s="26"/>
      <c r="E50" s="26"/>
      <c r="F50" s="26"/>
      <c r="G50" s="26"/>
      <c r="H50" s="26"/>
      <c r="I50" s="26"/>
      <c r="J50" s="26"/>
      <c r="K50" s="26"/>
      <c r="L50" s="26"/>
    </row>
    <row r="51" spans="1:12" s="2" customFormat="1" ht="19.5" customHeight="1">
      <c r="A51" s="26"/>
      <c r="B51" s="26"/>
      <c r="C51" s="26"/>
      <c r="D51" s="26"/>
      <c r="E51" s="26"/>
      <c r="F51" s="26"/>
      <c r="G51" s="26"/>
      <c r="H51" s="26"/>
      <c r="I51" s="26"/>
      <c r="J51" s="26"/>
      <c r="K51" s="26"/>
      <c r="L51" s="26"/>
    </row>
    <row r="52" spans="1:12" s="2" customFormat="1" ht="19.5" customHeight="1">
      <c r="A52" s="26"/>
      <c r="B52" s="26"/>
      <c r="C52" s="26"/>
      <c r="D52" s="26"/>
      <c r="E52" s="26"/>
      <c r="F52" s="26"/>
      <c r="G52" s="26"/>
      <c r="H52" s="26"/>
      <c r="I52" s="26"/>
      <c r="J52" s="26"/>
      <c r="K52" s="26"/>
      <c r="L52" s="26"/>
    </row>
    <row r="53" spans="1:12" s="2" customFormat="1" ht="19.5" customHeight="1">
      <c r="A53" s="26"/>
      <c r="B53" s="26"/>
      <c r="C53" s="26"/>
      <c r="D53" s="26"/>
      <c r="E53" s="26"/>
      <c r="F53" s="26"/>
      <c r="G53" s="26"/>
      <c r="H53" s="26"/>
      <c r="I53" s="26"/>
      <c r="J53" s="26"/>
      <c r="K53" s="26"/>
      <c r="L53" s="26"/>
    </row>
    <row r="54" spans="1:12" s="2" customFormat="1" ht="19.5" customHeight="1">
      <c r="A54" s="26"/>
      <c r="B54" s="26"/>
      <c r="C54" s="26"/>
      <c r="D54" s="26"/>
      <c r="E54" s="26"/>
      <c r="F54" s="26"/>
      <c r="G54" s="26"/>
      <c r="H54" s="26"/>
      <c r="I54" s="26"/>
      <c r="J54" s="26"/>
      <c r="K54" s="26"/>
      <c r="L54" s="26"/>
    </row>
    <row r="55" spans="1:12" s="2" customFormat="1" ht="19.5" customHeight="1">
      <c r="A55" s="26"/>
      <c r="B55" s="26"/>
      <c r="C55" s="26"/>
      <c r="D55" s="26"/>
      <c r="E55" s="26"/>
      <c r="F55" s="26"/>
      <c r="G55" s="26"/>
      <c r="H55" s="26"/>
      <c r="I55" s="26"/>
      <c r="J55" s="26"/>
      <c r="K55" s="26"/>
      <c r="L55" s="26"/>
    </row>
    <row r="56" spans="1:12" s="2" customFormat="1" ht="19.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6"/>
      <c r="L62" s="26"/>
    </row>
    <row r="63" spans="1:12" s="2" customFormat="1" ht="19.5" customHeight="1">
      <c r="A63" s="26"/>
      <c r="B63" s="26"/>
      <c r="C63" s="26"/>
      <c r="D63" s="26"/>
      <c r="E63" s="26"/>
      <c r="F63" s="26"/>
      <c r="G63" s="26"/>
      <c r="H63" s="26"/>
      <c r="I63" s="26"/>
      <c r="J63" s="26"/>
      <c r="K63" s="27"/>
      <c r="L63" s="27"/>
    </row>
    <row r="64" spans="1:12" s="2" customFormat="1" ht="19.5" customHeight="1">
      <c r="A64" s="26"/>
      <c r="B64" s="26"/>
      <c r="C64" s="26"/>
      <c r="D64" s="26"/>
      <c r="E64" s="26"/>
      <c r="F64" s="26"/>
      <c r="G64" s="26"/>
      <c r="H64" s="26"/>
      <c r="I64" s="26"/>
      <c r="J64" s="26"/>
      <c r="K64" s="27"/>
      <c r="L64" s="27"/>
    </row>
    <row r="65" spans="1:12" s="2" customFormat="1" ht="29.25" customHeight="1">
      <c r="A65" s="26"/>
      <c r="B65" s="26"/>
      <c r="C65" s="26"/>
      <c r="D65" s="26"/>
      <c r="E65" s="26"/>
      <c r="F65" s="26"/>
      <c r="G65" s="26"/>
      <c r="H65" s="26"/>
      <c r="I65" s="26"/>
      <c r="J65" s="26"/>
      <c r="K65" s="27"/>
      <c r="L65" s="27"/>
    </row>
    <row r="66" spans="1:12" s="8" customFormat="1" ht="15.75">
      <c r="A66" s="26"/>
      <c r="B66" s="26"/>
      <c r="C66" s="26"/>
      <c r="D66" s="26"/>
      <c r="E66" s="26"/>
      <c r="F66" s="26"/>
      <c r="G66" s="26"/>
      <c r="H66" s="26"/>
      <c r="I66" s="26"/>
      <c r="J66" s="26"/>
      <c r="K66" s="27"/>
      <c r="L66" s="27"/>
    </row>
    <row r="67" spans="1:12" s="8" customFormat="1" ht="15.75">
      <c r="A67" s="26"/>
      <c r="B67" s="26"/>
      <c r="C67" s="26"/>
      <c r="D67" s="26"/>
      <c r="E67" s="26"/>
      <c r="F67" s="26"/>
      <c r="G67" s="26"/>
      <c r="H67" s="26"/>
      <c r="I67" s="26"/>
      <c r="J67" s="26"/>
      <c r="K67" s="27"/>
      <c r="L67" s="27"/>
    </row>
    <row r="68" spans="1:12" s="8" customFormat="1" ht="15.75">
      <c r="A68" s="26"/>
      <c r="B68" s="26"/>
      <c r="C68" s="26"/>
      <c r="D68" s="26"/>
      <c r="E68" s="26"/>
      <c r="F68" s="26"/>
      <c r="G68" s="26"/>
      <c r="H68" s="26"/>
      <c r="I68" s="26"/>
      <c r="J68" s="26"/>
      <c r="K68" s="55"/>
      <c r="L68" s="55"/>
    </row>
    <row r="69" spans="1:12" s="8" customFormat="1" ht="15.75">
      <c r="A69" s="26"/>
      <c r="B69" s="26"/>
      <c r="C69" s="26"/>
      <c r="D69" s="26"/>
      <c r="E69" s="26"/>
      <c r="F69" s="26"/>
      <c r="G69" s="26"/>
      <c r="H69" s="26"/>
      <c r="I69" s="26"/>
      <c r="J69" s="26"/>
      <c r="K69" s="56"/>
      <c r="L69" s="56"/>
    </row>
    <row r="70" spans="1:12" s="8" customFormat="1" ht="15.75">
      <c r="A70" s="26"/>
      <c r="B70" s="26"/>
      <c r="C70" s="26"/>
      <c r="D70" s="26"/>
      <c r="E70" s="26"/>
      <c r="F70" s="26"/>
      <c r="G70" s="26"/>
      <c r="H70" s="26"/>
      <c r="I70" s="26"/>
      <c r="J70" s="26"/>
      <c r="K70" s="57">
        <f>$K$26</f>
        <v>7583250</v>
      </c>
      <c r="L70" s="56"/>
    </row>
    <row r="71" spans="1:12" s="8" customFormat="1" ht="15.75">
      <c r="A71" s="26"/>
      <c r="B71" s="26"/>
      <c r="C71" s="26"/>
      <c r="D71" s="26"/>
      <c r="E71" s="26"/>
      <c r="F71" s="26"/>
      <c r="G71" s="26"/>
      <c r="H71" s="26"/>
      <c r="I71" s="26"/>
      <c r="J71" s="26"/>
      <c r="K71" s="57">
        <f>$K$47</f>
        <v>7583250</v>
      </c>
      <c r="L71" s="58"/>
    </row>
    <row r="72" spans="1:12" s="8" customFormat="1" ht="15.75">
      <c r="A72" s="26"/>
      <c r="B72" s="26"/>
      <c r="C72" s="26"/>
      <c r="D72" s="26"/>
      <c r="E72" s="26"/>
      <c r="F72" s="26"/>
      <c r="G72" s="26"/>
      <c r="H72" s="26"/>
      <c r="I72" s="26"/>
      <c r="J72" s="26"/>
      <c r="K72" s="57">
        <f>K70-K71</f>
        <v>0</v>
      </c>
      <c r="L72" s="58">
        <f>K72/K70*100%</f>
        <v>0</v>
      </c>
    </row>
    <row r="73" spans="1:12" s="8" customFormat="1" ht="15.75">
      <c r="A73" s="26"/>
      <c r="B73" s="26"/>
      <c r="C73" s="26"/>
      <c r="D73" s="26"/>
      <c r="E73" s="26"/>
      <c r="F73" s="26"/>
      <c r="G73" s="26"/>
      <c r="H73" s="26"/>
      <c r="I73" s="26"/>
      <c r="J73" s="26"/>
      <c r="K73" s="56"/>
      <c r="L73" s="58">
        <f>K71/K70*100%</f>
        <v>1</v>
      </c>
    </row>
    <row r="74" spans="1:12" s="8" customFormat="1" ht="15.75">
      <c r="A74" s="26"/>
      <c r="B74" s="28"/>
      <c r="C74" s="26"/>
      <c r="D74" s="26"/>
      <c r="E74" s="26"/>
      <c r="F74" s="26"/>
      <c r="G74" s="26"/>
      <c r="H74" s="26"/>
      <c r="I74" s="26"/>
      <c r="J74" s="26"/>
      <c r="K74" s="55"/>
      <c r="L74" s="55"/>
    </row>
    <row r="75" spans="1:12" s="8" customFormat="1" ht="15.75">
      <c r="A75" s="23"/>
      <c r="B75" s="29"/>
      <c r="C75" s="30"/>
      <c r="D75" s="30"/>
      <c r="E75" s="30"/>
      <c r="F75" s="30"/>
      <c r="G75" s="22"/>
      <c r="H75" s="22"/>
      <c r="I75" s="22"/>
      <c r="J75" s="22"/>
      <c r="K75" s="22"/>
      <c r="L75" s="22"/>
    </row>
    <row r="76" spans="1:12" s="8" customFormat="1" ht="15.75">
      <c r="A76" s="14"/>
      <c r="B76" s="15"/>
      <c r="C76" s="15"/>
      <c r="D76" s="17"/>
      <c r="E76" s="18"/>
      <c r="F76" s="15"/>
      <c r="G76" s="15"/>
      <c r="H76" s="15"/>
      <c r="I76" s="15"/>
      <c r="J76" s="15"/>
      <c r="K76" s="15"/>
      <c r="L76" s="15"/>
    </row>
    <row r="77" spans="1:12" s="8" customFormat="1" ht="15.75">
      <c r="A77" s="14"/>
      <c r="B77" s="15"/>
      <c r="C77" s="15"/>
      <c r="D77" s="17"/>
      <c r="E77" s="18"/>
      <c r="F77" s="15"/>
      <c r="G77" s="15"/>
      <c r="H77" s="15"/>
      <c r="I77" s="15"/>
      <c r="J77" s="15"/>
      <c r="K77" s="15"/>
      <c r="L77" s="15"/>
    </row>
    <row r="78" spans="1:12" s="8" customFormat="1" ht="15.75">
      <c r="A78" s="14"/>
      <c r="B78" s="15"/>
      <c r="C78" s="15"/>
      <c r="D78" s="17"/>
      <c r="E78" s="18"/>
      <c r="F78" s="15"/>
      <c r="G78" s="15"/>
      <c r="H78" s="15"/>
      <c r="I78" s="15"/>
      <c r="J78" s="15"/>
      <c r="K78" s="15"/>
      <c r="L78" s="15"/>
    </row>
    <row r="79" spans="1:12" s="8" customFormat="1" ht="15.75">
      <c r="A79" s="14"/>
      <c r="B79" s="15"/>
      <c r="C79" s="15"/>
      <c r="D79" s="17"/>
      <c r="E79" s="18"/>
      <c r="F79" s="15"/>
      <c r="G79" s="15"/>
      <c r="H79" s="15"/>
      <c r="I79" s="15"/>
      <c r="J79" s="15"/>
      <c r="K79" s="15"/>
      <c r="L79" s="15"/>
    </row>
    <row r="80" spans="1:12" s="8" customFormat="1" ht="15.75">
      <c r="A80" s="14"/>
      <c r="B80" s="15"/>
      <c r="C80" s="15"/>
      <c r="D80" s="17"/>
      <c r="E80" s="18"/>
      <c r="F80" s="15"/>
      <c r="G80" s="15"/>
      <c r="H80" s="15"/>
      <c r="I80" s="15"/>
      <c r="J80" s="15"/>
      <c r="K80" s="15"/>
      <c r="L80" s="15"/>
    </row>
    <row r="81" spans="1:12" s="8" customFormat="1" ht="15.75">
      <c r="A81" s="14"/>
      <c r="B81" s="15"/>
      <c r="C81" s="15"/>
      <c r="D81" s="17"/>
      <c r="E81" s="18"/>
      <c r="F81" s="15"/>
      <c r="G81" s="15"/>
      <c r="H81" s="15"/>
      <c r="I81" s="15"/>
      <c r="J81" s="15"/>
      <c r="K81" s="15"/>
      <c r="L81" s="15"/>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2" s="2" customFormat="1" ht="19.5" customHeight="1">
      <c r="A98" s="14"/>
      <c r="B98" s="15"/>
      <c r="C98" s="15"/>
      <c r="D98" s="17"/>
      <c r="E98" s="18"/>
      <c r="F98" s="15"/>
      <c r="G98" s="15"/>
      <c r="H98" s="15"/>
      <c r="I98" s="15"/>
      <c r="J98" s="15"/>
      <c r="K98" s="15"/>
      <c r="L98" s="15"/>
    </row>
  </sheetData>
  <sheetProtection/>
  <mergeCells count="9">
    <mergeCell ref="B26:C26"/>
    <mergeCell ref="B28:L28"/>
    <mergeCell ref="B47:C47"/>
    <mergeCell ref="B1:K2"/>
    <mergeCell ref="B4:C5"/>
    <mergeCell ref="I4:K5"/>
    <mergeCell ref="B6:K6"/>
    <mergeCell ref="B7:K7"/>
    <mergeCell ref="B8:K8"/>
  </mergeCells>
  <printOptions/>
  <pageMargins left="0.45" right="0.2" top="0.75" bottom="0.25" header="0.3" footer="0.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Q97"/>
  <sheetViews>
    <sheetView zoomScalePageLayoutView="0" workbookViewId="0" topLeftCell="A37">
      <selection activeCell="M66" sqref="M66"/>
    </sheetView>
  </sheetViews>
  <sheetFormatPr defaultColWidth="11.421875" defaultRowHeight="19.5" customHeight="1"/>
  <cols>
    <col min="1" max="1" width="6.8515625" style="14" customWidth="1"/>
    <col min="2" max="2" width="28.140625" style="15" customWidth="1"/>
    <col min="3" max="3" width="11.00390625" style="15" customWidth="1"/>
    <col min="4" max="4" width="7.421875" style="17" customWidth="1"/>
    <col min="5" max="5" width="7.57421875" style="18" customWidth="1"/>
    <col min="6" max="6" width="9.00390625" style="15" customWidth="1"/>
    <col min="7" max="7" width="8.28125" style="15" customWidth="1"/>
    <col min="8" max="8" width="7.421875" style="15" customWidth="1"/>
    <col min="9" max="9" width="9.7109375" style="15" customWidth="1"/>
    <col min="10" max="10" width="10.140625" style="15" customWidth="1"/>
    <col min="11" max="11" width="15.8515625" style="15" customWidth="1"/>
    <col min="12" max="12" width="10.14062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99</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115.5"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27.75" customHeight="1">
      <c r="A10" s="41">
        <v>1</v>
      </c>
      <c r="B10" s="3" t="s">
        <v>2</v>
      </c>
      <c r="C10" s="4"/>
      <c r="D10" s="5"/>
      <c r="E10" s="21"/>
      <c r="F10" s="6"/>
      <c r="G10" s="6"/>
      <c r="H10" s="6"/>
      <c r="I10" s="6"/>
      <c r="J10" s="31"/>
      <c r="K10" s="31"/>
      <c r="L10" s="42"/>
      <c r="N10" s="33"/>
    </row>
    <row r="11" spans="1:14" s="2" customFormat="1" ht="118.5" customHeight="1">
      <c r="A11" s="43" t="s">
        <v>12</v>
      </c>
      <c r="B11" s="42" t="s">
        <v>96</v>
      </c>
      <c r="C11" s="4" t="s">
        <v>97</v>
      </c>
      <c r="D11" s="7">
        <v>1</v>
      </c>
      <c r="E11" s="51">
        <v>43750</v>
      </c>
      <c r="F11" s="6"/>
      <c r="G11" s="6">
        <v>2000</v>
      </c>
      <c r="H11" s="6">
        <v>1</v>
      </c>
      <c r="I11" s="31">
        <v>50000</v>
      </c>
      <c r="J11" s="31">
        <f aca="true" t="shared" si="0" ref="J11:J19">G11+F11+(D11*E11)</f>
        <v>45750</v>
      </c>
      <c r="K11" s="31">
        <f aca="true" t="shared" si="1" ref="K11:K25">J11*I11*H11</f>
        <v>2287500000</v>
      </c>
      <c r="L11" s="42"/>
      <c r="N11" s="34"/>
    </row>
    <row r="12" spans="1:14" s="2" customFormat="1" ht="234" customHeight="1">
      <c r="A12" s="43">
        <v>1.2</v>
      </c>
      <c r="B12" s="61" t="s">
        <v>98</v>
      </c>
      <c r="C12" s="4" t="s">
        <v>97</v>
      </c>
      <c r="D12" s="7">
        <v>1</v>
      </c>
      <c r="E12" s="51">
        <v>43750</v>
      </c>
      <c r="F12" s="6"/>
      <c r="G12" s="6"/>
      <c r="H12" s="6">
        <v>1</v>
      </c>
      <c r="I12" s="31">
        <v>50000</v>
      </c>
      <c r="J12" s="31">
        <f t="shared" si="0"/>
        <v>43750</v>
      </c>
      <c r="K12" s="31">
        <f t="shared" si="1"/>
        <v>2187500000</v>
      </c>
      <c r="L12" s="42"/>
      <c r="N12" s="33"/>
    </row>
    <row r="13" spans="1:14" s="2" customFormat="1" ht="33.75" customHeight="1">
      <c r="A13" s="41">
        <v>2</v>
      </c>
      <c r="B13" s="3" t="s">
        <v>7</v>
      </c>
      <c r="C13" s="4" t="s">
        <v>8</v>
      </c>
      <c r="D13" s="7">
        <v>3</v>
      </c>
      <c r="E13" s="51">
        <v>43750</v>
      </c>
      <c r="F13" s="6"/>
      <c r="G13" s="6"/>
      <c r="H13" s="6">
        <v>1</v>
      </c>
      <c r="I13" s="44">
        <v>11000</v>
      </c>
      <c r="J13" s="31">
        <f t="shared" si="0"/>
        <v>131250</v>
      </c>
      <c r="K13" s="31">
        <f t="shared" si="1"/>
        <v>1443750000</v>
      </c>
      <c r="L13" s="42"/>
      <c r="N13" s="33"/>
    </row>
    <row r="14" spans="1:14" s="2" customFormat="1" ht="39" customHeight="1">
      <c r="A14" s="45"/>
      <c r="B14" s="4"/>
      <c r="C14" s="4" t="s">
        <v>17</v>
      </c>
      <c r="D14" s="7"/>
      <c r="E14" s="51">
        <v>43750</v>
      </c>
      <c r="F14" s="6"/>
      <c r="G14" s="6"/>
      <c r="H14" s="6"/>
      <c r="I14" s="44"/>
      <c r="J14" s="31">
        <f t="shared" si="0"/>
        <v>0</v>
      </c>
      <c r="K14" s="31">
        <f t="shared" si="1"/>
        <v>0</v>
      </c>
      <c r="L14" s="42"/>
      <c r="N14" s="33"/>
    </row>
    <row r="15" spans="1:12" s="2" customFormat="1" ht="33" customHeight="1">
      <c r="A15" s="45"/>
      <c r="B15" s="4"/>
      <c r="C15" s="4" t="s">
        <v>18</v>
      </c>
      <c r="D15" s="7"/>
      <c r="E15" s="51">
        <v>43750</v>
      </c>
      <c r="F15" s="6"/>
      <c r="G15" s="6"/>
      <c r="H15" s="6"/>
      <c r="I15" s="6"/>
      <c r="J15" s="31">
        <f t="shared" si="0"/>
        <v>0</v>
      </c>
      <c r="K15" s="31">
        <f t="shared" si="1"/>
        <v>0</v>
      </c>
      <c r="L15" s="42"/>
    </row>
    <row r="16" spans="1:12" s="2" customFormat="1" ht="29.25" customHeight="1">
      <c r="A16" s="41">
        <v>3</v>
      </c>
      <c r="B16" s="3" t="s">
        <v>19</v>
      </c>
      <c r="C16" s="4"/>
      <c r="D16" s="7">
        <v>0</v>
      </c>
      <c r="E16" s="51">
        <v>43750</v>
      </c>
      <c r="F16" s="6"/>
      <c r="G16" s="6"/>
      <c r="H16" s="6">
        <v>1</v>
      </c>
      <c r="I16" s="6"/>
      <c r="J16" s="31">
        <f t="shared" si="0"/>
        <v>0</v>
      </c>
      <c r="K16" s="31">
        <f t="shared" si="1"/>
        <v>0</v>
      </c>
      <c r="L16" s="42"/>
    </row>
    <row r="17" spans="1:12" s="2" customFormat="1" ht="36.75" customHeight="1">
      <c r="A17" s="43" t="s">
        <v>23</v>
      </c>
      <c r="B17" s="4" t="s">
        <v>4</v>
      </c>
      <c r="C17" s="4"/>
      <c r="D17" s="7">
        <v>1</v>
      </c>
      <c r="E17" s="51">
        <v>43750</v>
      </c>
      <c r="F17" s="6"/>
      <c r="G17" s="51">
        <v>120000</v>
      </c>
      <c r="H17" s="6">
        <v>1</v>
      </c>
      <c r="I17" s="31">
        <v>50000</v>
      </c>
      <c r="J17" s="31">
        <f t="shared" si="0"/>
        <v>163750</v>
      </c>
      <c r="K17" s="31">
        <f t="shared" si="1"/>
        <v>8187500000</v>
      </c>
      <c r="L17" s="42"/>
    </row>
    <row r="18" spans="1:12" s="2" customFormat="1" ht="31.5" customHeight="1">
      <c r="A18" s="43" t="s">
        <v>22</v>
      </c>
      <c r="B18" s="4" t="s">
        <v>103</v>
      </c>
      <c r="C18" s="4"/>
      <c r="D18" s="7">
        <v>0</v>
      </c>
      <c r="E18" s="51">
        <v>0</v>
      </c>
      <c r="F18" s="6"/>
      <c r="G18" s="6"/>
      <c r="H18" s="6"/>
      <c r="I18" s="6"/>
      <c r="J18" s="31">
        <f t="shared" si="0"/>
        <v>0</v>
      </c>
      <c r="K18" s="31">
        <f t="shared" si="1"/>
        <v>0</v>
      </c>
      <c r="L18" s="42"/>
    </row>
    <row r="19" spans="1:12" s="2" customFormat="1" ht="30.75" customHeight="1">
      <c r="A19" s="43" t="s">
        <v>21</v>
      </c>
      <c r="B19" s="4" t="s">
        <v>20</v>
      </c>
      <c r="C19" s="4"/>
      <c r="D19" s="7">
        <v>0</v>
      </c>
      <c r="E19" s="51">
        <v>0</v>
      </c>
      <c r="F19" s="6"/>
      <c r="G19" s="6"/>
      <c r="H19" s="6"/>
      <c r="I19" s="6"/>
      <c r="J19" s="31">
        <f t="shared" si="0"/>
        <v>0</v>
      </c>
      <c r="K19" s="31">
        <f>J19*I19*H19</f>
        <v>0</v>
      </c>
      <c r="L19" s="42"/>
    </row>
    <row r="20" spans="1:12" s="2" customFormat="1" ht="57.75" customHeight="1">
      <c r="A20" s="41">
        <v>4</v>
      </c>
      <c r="B20" s="4" t="s">
        <v>31</v>
      </c>
      <c r="C20" s="4"/>
      <c r="D20" s="7">
        <v>0</v>
      </c>
      <c r="E20" s="51">
        <v>43750</v>
      </c>
      <c r="F20" s="6"/>
      <c r="G20" s="6"/>
      <c r="H20" s="6"/>
      <c r="I20" s="6"/>
      <c r="J20" s="31">
        <f>G20+F20+(D20*E20)</f>
        <v>0</v>
      </c>
      <c r="K20" s="31">
        <f t="shared" si="1"/>
        <v>0</v>
      </c>
      <c r="L20" s="42"/>
    </row>
    <row r="21" spans="1:12" s="2" customFormat="1" ht="27.75" customHeight="1">
      <c r="A21" s="41">
        <v>5</v>
      </c>
      <c r="B21" s="4" t="s">
        <v>30</v>
      </c>
      <c r="C21" s="4"/>
      <c r="D21" s="7"/>
      <c r="E21" s="51">
        <v>43750</v>
      </c>
      <c r="F21" s="6"/>
      <c r="G21" s="6"/>
      <c r="H21" s="6"/>
      <c r="I21" s="6"/>
      <c r="J21" s="31">
        <f>G21+F21+(D21*E21)</f>
        <v>0</v>
      </c>
      <c r="K21" s="31">
        <f t="shared" si="1"/>
        <v>0</v>
      </c>
      <c r="L21" s="42"/>
    </row>
    <row r="22" spans="1:12" s="2" customFormat="1" ht="30.75" customHeight="1">
      <c r="A22" s="41">
        <v>6</v>
      </c>
      <c r="B22" s="3" t="s">
        <v>9</v>
      </c>
      <c r="C22" s="4" t="s">
        <v>8</v>
      </c>
      <c r="D22" s="7">
        <v>1</v>
      </c>
      <c r="E22" s="51">
        <v>43750</v>
      </c>
      <c r="F22" s="6"/>
      <c r="G22" s="6"/>
      <c r="H22" s="6">
        <v>1</v>
      </c>
      <c r="I22" s="6">
        <v>50000</v>
      </c>
      <c r="J22" s="31">
        <f>G22+F22+(D22*E22)</f>
        <v>43750</v>
      </c>
      <c r="K22" s="31">
        <f t="shared" si="1"/>
        <v>2187500000</v>
      </c>
      <c r="L22" s="42"/>
    </row>
    <row r="23" spans="1:12" s="2" customFormat="1" ht="32.25" customHeight="1">
      <c r="A23" s="37"/>
      <c r="B23" s="4"/>
      <c r="C23" s="4" t="s">
        <v>17</v>
      </c>
      <c r="D23" s="7"/>
      <c r="E23" s="51">
        <v>43750</v>
      </c>
      <c r="F23" s="6"/>
      <c r="G23" s="6"/>
      <c r="H23" s="6"/>
      <c r="I23" s="6"/>
      <c r="J23" s="31">
        <f>D23*E23+F23+G23</f>
        <v>0</v>
      </c>
      <c r="K23" s="31">
        <f t="shared" si="1"/>
        <v>0</v>
      </c>
      <c r="L23" s="42"/>
    </row>
    <row r="24" spans="1:12" s="2" customFormat="1" ht="22.5" customHeight="1">
      <c r="A24" s="37"/>
      <c r="B24" s="4"/>
      <c r="C24" s="4" t="s">
        <v>18</v>
      </c>
      <c r="D24" s="7"/>
      <c r="E24" s="51">
        <v>43750</v>
      </c>
      <c r="F24" s="6"/>
      <c r="G24" s="6"/>
      <c r="H24" s="6"/>
      <c r="I24" s="6"/>
      <c r="J24" s="31">
        <f>G24+F24+(D24*E24)</f>
        <v>0</v>
      </c>
      <c r="K24" s="31">
        <f t="shared" si="1"/>
        <v>0</v>
      </c>
      <c r="L24" s="42"/>
    </row>
    <row r="25" spans="1:12" s="2" customFormat="1" ht="33.75" customHeight="1">
      <c r="A25" s="46"/>
      <c r="B25" s="4"/>
      <c r="C25" s="4" t="s">
        <v>6</v>
      </c>
      <c r="D25" s="7">
        <v>0</v>
      </c>
      <c r="E25" s="51">
        <v>40760</v>
      </c>
      <c r="F25" s="6"/>
      <c r="G25" s="6"/>
      <c r="H25" s="6"/>
      <c r="I25" s="6"/>
      <c r="J25" s="31">
        <f>G25+F25+(D25*E25)</f>
        <v>0</v>
      </c>
      <c r="K25" s="31">
        <f t="shared" si="1"/>
        <v>0</v>
      </c>
      <c r="L25" s="42"/>
    </row>
    <row r="26" spans="1:12" s="2" customFormat="1" ht="18" customHeight="1">
      <c r="A26" s="43"/>
      <c r="B26" s="97" t="s">
        <v>1</v>
      </c>
      <c r="C26" s="97"/>
      <c r="D26" s="47"/>
      <c r="E26" s="48"/>
      <c r="F26" s="48">
        <f>SUM(F10:F20)</f>
        <v>0</v>
      </c>
      <c r="G26" s="48">
        <f>SUM(G10:G25)</f>
        <v>122000</v>
      </c>
      <c r="H26" s="49"/>
      <c r="I26" s="48"/>
      <c r="J26" s="50">
        <f>SUM(J10:J25)</f>
        <v>428250</v>
      </c>
      <c r="K26" s="50">
        <f>SUM(K10:K25)</f>
        <v>16293750000</v>
      </c>
      <c r="L26" s="48"/>
    </row>
    <row r="27" spans="1:12" s="2" customFormat="1" ht="15.75">
      <c r="A27" s="9"/>
      <c r="B27" s="10"/>
      <c r="C27" s="10"/>
      <c r="D27" s="11"/>
      <c r="E27" s="12"/>
      <c r="F27" s="12"/>
      <c r="G27" s="12"/>
      <c r="H27" s="13"/>
      <c r="I27" s="12"/>
      <c r="J27" s="12"/>
      <c r="K27" s="12"/>
      <c r="L27" s="12"/>
    </row>
    <row r="28" spans="1:12" s="2" customFormat="1" ht="18" customHeight="1">
      <c r="A28" s="19" t="s">
        <v>11</v>
      </c>
      <c r="B28" s="98" t="s">
        <v>34</v>
      </c>
      <c r="C28" s="98"/>
      <c r="D28" s="98"/>
      <c r="E28" s="98"/>
      <c r="F28" s="98"/>
      <c r="G28" s="98"/>
      <c r="H28" s="98"/>
      <c r="I28" s="98"/>
      <c r="J28" s="98"/>
      <c r="K28" s="98"/>
      <c r="L28" s="98"/>
    </row>
    <row r="29" spans="1:12" s="2" customFormat="1" ht="18" customHeight="1">
      <c r="A29" s="23"/>
      <c r="B29" s="22"/>
      <c r="C29" s="22"/>
      <c r="D29" s="24"/>
      <c r="E29" s="25"/>
      <c r="F29" s="22"/>
      <c r="G29" s="22"/>
      <c r="H29" s="22"/>
      <c r="I29" s="22"/>
      <c r="J29" s="22"/>
      <c r="K29" s="22"/>
      <c r="L29" s="22"/>
    </row>
    <row r="30" spans="1:12" s="2" customFormat="1" ht="90.75" customHeight="1">
      <c r="A30" s="37" t="s">
        <v>0</v>
      </c>
      <c r="B30" s="37" t="s">
        <v>13</v>
      </c>
      <c r="C30" s="37" t="s">
        <v>15</v>
      </c>
      <c r="D30" s="38" t="s">
        <v>24</v>
      </c>
      <c r="E30" s="39" t="s">
        <v>25</v>
      </c>
      <c r="F30" s="40" t="s">
        <v>26</v>
      </c>
      <c r="G30" s="38" t="s">
        <v>27</v>
      </c>
      <c r="H30" s="38" t="s">
        <v>16</v>
      </c>
      <c r="I30" s="38" t="s">
        <v>14</v>
      </c>
      <c r="J30" s="38" t="s">
        <v>28</v>
      </c>
      <c r="K30" s="38" t="s">
        <v>29</v>
      </c>
      <c r="L30" s="38" t="s">
        <v>5</v>
      </c>
    </row>
    <row r="31" spans="1:12" s="2" customFormat="1" ht="37.5" customHeight="1">
      <c r="A31" s="41">
        <v>1</v>
      </c>
      <c r="B31" s="3" t="s">
        <v>2</v>
      </c>
      <c r="C31" s="4"/>
      <c r="D31" s="5"/>
      <c r="E31" s="21"/>
      <c r="F31" s="6"/>
      <c r="G31" s="6"/>
      <c r="H31" s="6"/>
      <c r="I31" s="6"/>
      <c r="J31" s="6"/>
      <c r="K31" s="6"/>
      <c r="L31" s="42"/>
    </row>
    <row r="32" spans="1:12" s="35" customFormat="1" ht="42.75" customHeight="1">
      <c r="A32" s="43" t="s">
        <v>12</v>
      </c>
      <c r="B32" s="42" t="s">
        <v>104</v>
      </c>
      <c r="C32" s="4" t="s">
        <v>97</v>
      </c>
      <c r="D32" s="7">
        <v>1</v>
      </c>
      <c r="E32" s="51">
        <v>43750</v>
      </c>
      <c r="F32" s="6"/>
      <c r="G32" s="6">
        <v>2000</v>
      </c>
      <c r="H32" s="6">
        <v>1</v>
      </c>
      <c r="I32" s="31">
        <v>50000</v>
      </c>
      <c r="J32" s="31">
        <f aca="true" t="shared" si="2" ref="J32:J42">G32+F32+(D32*E32)</f>
        <v>45750</v>
      </c>
      <c r="K32" s="31">
        <f aca="true" t="shared" si="3" ref="K32:K41">J32*I32*H32</f>
        <v>2287500000</v>
      </c>
      <c r="L32" s="42"/>
    </row>
    <row r="33" spans="1:12" s="2" customFormat="1" ht="32.25" customHeight="1">
      <c r="A33" s="43">
        <v>1.2</v>
      </c>
      <c r="B33" s="42" t="s">
        <v>105</v>
      </c>
      <c r="C33" s="4" t="s">
        <v>51</v>
      </c>
      <c r="D33" s="7">
        <v>0.5</v>
      </c>
      <c r="E33" s="51">
        <v>43750</v>
      </c>
      <c r="F33" s="6"/>
      <c r="G33" s="6"/>
      <c r="H33" s="6">
        <v>1</v>
      </c>
      <c r="I33" s="31">
        <v>50000</v>
      </c>
      <c r="J33" s="31">
        <f t="shared" si="2"/>
        <v>21875</v>
      </c>
      <c r="K33" s="31">
        <f t="shared" si="3"/>
        <v>1093750000</v>
      </c>
      <c r="L33" s="42"/>
    </row>
    <row r="34" spans="1:14" s="2" customFormat="1" ht="162.75" customHeight="1">
      <c r="A34" s="43">
        <v>1.3</v>
      </c>
      <c r="B34" s="59" t="s">
        <v>106</v>
      </c>
      <c r="C34" s="4" t="s">
        <v>97</v>
      </c>
      <c r="D34" s="7">
        <v>0.5</v>
      </c>
      <c r="E34" s="51">
        <v>43750</v>
      </c>
      <c r="F34" s="6"/>
      <c r="G34" s="6"/>
      <c r="H34" s="6">
        <v>1</v>
      </c>
      <c r="I34" s="31">
        <v>50000</v>
      </c>
      <c r="J34" s="31">
        <f t="shared" si="2"/>
        <v>21875</v>
      </c>
      <c r="K34" s="31">
        <f t="shared" si="3"/>
        <v>1093750000</v>
      </c>
      <c r="L34" s="42"/>
      <c r="N34" s="34"/>
    </row>
    <row r="35" spans="1:14" s="2" customFormat="1" ht="78" customHeight="1">
      <c r="A35" s="43">
        <v>1.4</v>
      </c>
      <c r="B35" s="42" t="s">
        <v>107</v>
      </c>
      <c r="C35" s="4" t="s">
        <v>97</v>
      </c>
      <c r="D35" s="7">
        <v>0.5</v>
      </c>
      <c r="E35" s="51">
        <v>43750</v>
      </c>
      <c r="F35" s="6"/>
      <c r="G35" s="6"/>
      <c r="H35" s="6">
        <v>1</v>
      </c>
      <c r="I35" s="31">
        <v>50000</v>
      </c>
      <c r="J35" s="31">
        <f t="shared" si="2"/>
        <v>21875</v>
      </c>
      <c r="K35" s="31">
        <f t="shared" si="3"/>
        <v>1093750000</v>
      </c>
      <c r="L35" s="42" t="s">
        <v>48</v>
      </c>
      <c r="N35" s="33"/>
    </row>
    <row r="36" spans="1:14" s="2" customFormat="1" ht="35.25" customHeight="1">
      <c r="A36" s="41">
        <v>2</v>
      </c>
      <c r="B36" s="3" t="s">
        <v>7</v>
      </c>
      <c r="C36" s="4" t="s">
        <v>8</v>
      </c>
      <c r="D36" s="7">
        <v>0</v>
      </c>
      <c r="E36" s="51">
        <v>43750</v>
      </c>
      <c r="F36" s="6"/>
      <c r="G36" s="6"/>
      <c r="H36" s="6"/>
      <c r="I36" s="31"/>
      <c r="J36" s="31">
        <f t="shared" si="2"/>
        <v>0</v>
      </c>
      <c r="K36" s="31">
        <f t="shared" si="3"/>
        <v>0</v>
      </c>
      <c r="L36" s="42"/>
      <c r="N36" s="33"/>
    </row>
    <row r="37" spans="1:14" s="2" customFormat="1" ht="30.75" customHeight="1">
      <c r="A37" s="45"/>
      <c r="B37" s="4"/>
      <c r="C37" s="4" t="s">
        <v>17</v>
      </c>
      <c r="D37" s="7">
        <v>0</v>
      </c>
      <c r="E37" s="51">
        <v>43750</v>
      </c>
      <c r="F37" s="6"/>
      <c r="G37" s="6"/>
      <c r="H37" s="6"/>
      <c r="I37" s="44"/>
      <c r="J37" s="31">
        <f t="shared" si="2"/>
        <v>0</v>
      </c>
      <c r="K37" s="31">
        <f t="shared" si="3"/>
        <v>0</v>
      </c>
      <c r="L37" s="42"/>
      <c r="N37" s="33"/>
    </row>
    <row r="38" spans="1:14" s="2" customFormat="1" ht="27" customHeight="1">
      <c r="A38" s="45"/>
      <c r="B38" s="4"/>
      <c r="C38" s="4" t="s">
        <v>73</v>
      </c>
      <c r="D38" s="7">
        <v>1</v>
      </c>
      <c r="E38" s="51">
        <v>43750</v>
      </c>
      <c r="F38" s="6"/>
      <c r="G38" s="6"/>
      <c r="H38" s="6">
        <v>1</v>
      </c>
      <c r="I38" s="6">
        <v>50000</v>
      </c>
      <c r="J38" s="31">
        <f t="shared" si="2"/>
        <v>43750</v>
      </c>
      <c r="K38" s="31">
        <f t="shared" si="3"/>
        <v>2187500000</v>
      </c>
      <c r="L38" s="42"/>
      <c r="N38" s="33"/>
    </row>
    <row r="39" spans="1:12" s="2" customFormat="1" ht="35.25" customHeight="1">
      <c r="A39" s="41">
        <v>3</v>
      </c>
      <c r="B39" s="3" t="s">
        <v>19</v>
      </c>
      <c r="C39" s="4"/>
      <c r="D39" s="7">
        <v>0</v>
      </c>
      <c r="E39" s="51">
        <v>43750</v>
      </c>
      <c r="F39" s="6"/>
      <c r="G39" s="6"/>
      <c r="H39" s="6">
        <v>1</v>
      </c>
      <c r="I39" s="6"/>
      <c r="J39" s="31">
        <f t="shared" si="2"/>
        <v>0</v>
      </c>
      <c r="K39" s="31">
        <f t="shared" si="3"/>
        <v>0</v>
      </c>
      <c r="L39" s="42"/>
    </row>
    <row r="40" spans="1:12" s="96" customFormat="1" ht="30.75" customHeight="1">
      <c r="A40" s="90" t="s">
        <v>23</v>
      </c>
      <c r="B40" s="91" t="s">
        <v>4</v>
      </c>
      <c r="C40" s="91"/>
      <c r="D40" s="7">
        <v>0.5</v>
      </c>
      <c r="E40" s="92">
        <v>43750</v>
      </c>
      <c r="F40" s="93"/>
      <c r="G40" s="92">
        <v>120000</v>
      </c>
      <c r="H40" s="93">
        <v>1</v>
      </c>
      <c r="I40" s="93">
        <v>2000</v>
      </c>
      <c r="J40" s="94">
        <f t="shared" si="2"/>
        <v>141875</v>
      </c>
      <c r="K40" s="94">
        <f t="shared" si="3"/>
        <v>283750000</v>
      </c>
      <c r="L40" s="95"/>
    </row>
    <row r="41" spans="1:12" s="2" customFormat="1" ht="30" customHeight="1">
      <c r="A41" s="43" t="s">
        <v>22</v>
      </c>
      <c r="B41" s="4" t="s">
        <v>3</v>
      </c>
      <c r="C41" s="4"/>
      <c r="D41" s="7">
        <v>0</v>
      </c>
      <c r="E41" s="51">
        <v>0</v>
      </c>
      <c r="F41" s="6"/>
      <c r="G41" s="6"/>
      <c r="H41" s="6">
        <v>1</v>
      </c>
      <c r="I41" s="6"/>
      <c r="J41" s="31">
        <f t="shared" si="2"/>
        <v>0</v>
      </c>
      <c r="K41" s="31">
        <f t="shared" si="3"/>
        <v>0</v>
      </c>
      <c r="L41" s="42"/>
    </row>
    <row r="42" spans="1:12" s="2" customFormat="1" ht="31.5" customHeight="1">
      <c r="A42" s="43" t="s">
        <v>21</v>
      </c>
      <c r="B42" s="4" t="s">
        <v>20</v>
      </c>
      <c r="C42" s="4"/>
      <c r="D42" s="7">
        <v>0</v>
      </c>
      <c r="E42" s="51">
        <v>0</v>
      </c>
      <c r="F42" s="6"/>
      <c r="G42" s="6"/>
      <c r="H42" s="6">
        <v>1</v>
      </c>
      <c r="I42" s="6"/>
      <c r="J42" s="31">
        <f t="shared" si="2"/>
        <v>0</v>
      </c>
      <c r="K42" s="31">
        <f>J42*I42*H42</f>
        <v>0</v>
      </c>
      <c r="L42" s="42"/>
    </row>
    <row r="43" spans="1:12" s="2" customFormat="1" ht="54" customHeight="1">
      <c r="A43" s="41">
        <v>4</v>
      </c>
      <c r="B43" s="4" t="s">
        <v>31</v>
      </c>
      <c r="C43" s="4"/>
      <c r="D43" s="7">
        <v>0</v>
      </c>
      <c r="E43" s="51">
        <v>43750</v>
      </c>
      <c r="F43" s="6"/>
      <c r="G43" s="6"/>
      <c r="H43" s="6"/>
      <c r="I43" s="6"/>
      <c r="J43" s="31">
        <f>G43+F43+(D43*E43)</f>
        <v>0</v>
      </c>
      <c r="K43" s="31">
        <f aca="true" t="shared" si="4" ref="K43:K48">J43*I43*H43</f>
        <v>0</v>
      </c>
      <c r="L43" s="42"/>
    </row>
    <row r="44" spans="1:12" s="2" customFormat="1" ht="29.25" customHeight="1">
      <c r="A44" s="41">
        <v>5</v>
      </c>
      <c r="B44" s="4" t="s">
        <v>30</v>
      </c>
      <c r="C44" s="4"/>
      <c r="D44" s="7"/>
      <c r="E44" s="51">
        <v>43750</v>
      </c>
      <c r="F44" s="6"/>
      <c r="G44" s="6"/>
      <c r="H44" s="6"/>
      <c r="I44" s="6"/>
      <c r="J44" s="31">
        <f>G44+F44+(D44*E44)</f>
        <v>0</v>
      </c>
      <c r="K44" s="31">
        <f t="shared" si="4"/>
        <v>0</v>
      </c>
      <c r="L44" s="42"/>
    </row>
    <row r="45" spans="1:12" s="2" customFormat="1" ht="30.75" customHeight="1">
      <c r="A45" s="41">
        <v>6</v>
      </c>
      <c r="B45" s="3" t="s">
        <v>9</v>
      </c>
      <c r="C45" s="4" t="s">
        <v>8</v>
      </c>
      <c r="D45" s="7"/>
      <c r="E45" s="51">
        <v>43750</v>
      </c>
      <c r="F45" s="6"/>
      <c r="G45" s="6"/>
      <c r="H45" s="6"/>
      <c r="I45" s="6"/>
      <c r="J45" s="31">
        <f>G45+F45+(D45*E45)</f>
        <v>0</v>
      </c>
      <c r="K45" s="31">
        <f t="shared" si="4"/>
        <v>0</v>
      </c>
      <c r="L45" s="42"/>
    </row>
    <row r="46" spans="1:12" s="2" customFormat="1" ht="19.5" customHeight="1">
      <c r="A46" s="37"/>
      <c r="B46" s="4"/>
      <c r="C46" s="4" t="s">
        <v>17</v>
      </c>
      <c r="D46" s="7"/>
      <c r="E46" s="51">
        <v>43750</v>
      </c>
      <c r="F46" s="6"/>
      <c r="G46" s="6">
        <v>0</v>
      </c>
      <c r="H46" s="6"/>
      <c r="I46" s="6"/>
      <c r="J46" s="31">
        <f>D46*E46+F46+G46</f>
        <v>0</v>
      </c>
      <c r="K46" s="31">
        <f t="shared" si="4"/>
        <v>0</v>
      </c>
      <c r="L46" s="42"/>
    </row>
    <row r="47" spans="1:12" s="2" customFormat="1" ht="24.75" customHeight="1">
      <c r="A47" s="37"/>
      <c r="B47" s="4"/>
      <c r="C47" s="4" t="s">
        <v>73</v>
      </c>
      <c r="D47" s="7">
        <v>0.5</v>
      </c>
      <c r="E47" s="51">
        <v>43750</v>
      </c>
      <c r="F47" s="6"/>
      <c r="G47" s="6"/>
      <c r="H47" s="6">
        <v>1</v>
      </c>
      <c r="I47" s="6">
        <v>50000</v>
      </c>
      <c r="J47" s="31">
        <f>G47+F47+(D47*E47)</f>
        <v>21875</v>
      </c>
      <c r="K47" s="31">
        <f t="shared" si="4"/>
        <v>1093750000</v>
      </c>
      <c r="L47" s="42"/>
    </row>
    <row r="48" spans="1:12" s="2" customFormat="1" ht="21" customHeight="1">
      <c r="A48" s="46"/>
      <c r="B48" s="4"/>
      <c r="C48" s="4" t="s">
        <v>6</v>
      </c>
      <c r="D48" s="7">
        <v>0</v>
      </c>
      <c r="E48" s="51">
        <v>43750</v>
      </c>
      <c r="F48" s="6"/>
      <c r="G48" s="6"/>
      <c r="H48" s="6"/>
      <c r="I48" s="6"/>
      <c r="J48" s="31">
        <f>G48+F48+(D48*E48)</f>
        <v>0</v>
      </c>
      <c r="K48" s="31">
        <f t="shared" si="4"/>
        <v>0</v>
      </c>
      <c r="L48" s="42"/>
    </row>
    <row r="49" spans="1:12" s="2" customFormat="1" ht="27.75" customHeight="1">
      <c r="A49" s="43"/>
      <c r="B49" s="97" t="s">
        <v>1</v>
      </c>
      <c r="C49" s="97"/>
      <c r="D49" s="47"/>
      <c r="E49" s="48"/>
      <c r="F49" s="48">
        <f>SUM(F31:F43)</f>
        <v>0</v>
      </c>
      <c r="G49" s="48">
        <f>SUM(G31:G48)</f>
        <v>122000</v>
      </c>
      <c r="H49" s="49"/>
      <c r="I49" s="48"/>
      <c r="J49" s="50">
        <f>SUM(J31:J48)</f>
        <v>318875</v>
      </c>
      <c r="K49" s="50">
        <f>SUM(K31:K48)</f>
        <v>9133750000</v>
      </c>
      <c r="L49" s="48"/>
    </row>
    <row r="50" spans="1:12" s="2" customFormat="1" ht="18" customHeight="1">
      <c r="A50" s="26"/>
      <c r="B50" s="26"/>
      <c r="C50" s="26"/>
      <c r="D50" s="26"/>
      <c r="E50" s="26"/>
      <c r="F50" s="26"/>
      <c r="G50" s="26"/>
      <c r="H50" s="26"/>
      <c r="I50" s="26"/>
      <c r="J50" s="26"/>
      <c r="K50" s="26"/>
      <c r="L50" s="26"/>
    </row>
    <row r="51" spans="1:12" s="2" customFormat="1" ht="15.75">
      <c r="A51" s="26"/>
      <c r="B51" s="26"/>
      <c r="C51" s="26"/>
      <c r="D51" s="26"/>
      <c r="E51" s="26"/>
      <c r="F51" s="26"/>
      <c r="G51" s="26"/>
      <c r="H51" s="26"/>
      <c r="I51" s="26"/>
      <c r="J51" s="26"/>
      <c r="K51" s="26"/>
      <c r="L51" s="26"/>
    </row>
    <row r="52" spans="1:12" s="2" customFormat="1" ht="18" customHeight="1">
      <c r="A52" s="26"/>
      <c r="B52" s="26"/>
      <c r="C52" s="26"/>
      <c r="D52" s="26"/>
      <c r="E52" s="26"/>
      <c r="F52" s="26"/>
      <c r="G52" s="26"/>
      <c r="H52" s="26"/>
      <c r="I52" s="26"/>
      <c r="J52" s="26"/>
      <c r="K52" s="26"/>
      <c r="L52" s="26"/>
    </row>
    <row r="53" spans="1:12" s="2" customFormat="1" ht="24" customHeight="1">
      <c r="A53" s="26"/>
      <c r="B53" s="26"/>
      <c r="C53" s="26"/>
      <c r="D53" s="26"/>
      <c r="E53" s="26"/>
      <c r="F53" s="26"/>
      <c r="G53" s="26"/>
      <c r="H53" s="26"/>
      <c r="I53" s="26"/>
      <c r="J53" s="26"/>
      <c r="K53" s="26"/>
      <c r="L53" s="26"/>
    </row>
    <row r="54" spans="1:12" s="2" customFormat="1" ht="24.75" customHeight="1">
      <c r="A54" s="26"/>
      <c r="B54" s="26"/>
      <c r="C54" s="26"/>
      <c r="D54" s="26"/>
      <c r="E54" s="26"/>
      <c r="F54" s="26"/>
      <c r="G54" s="26"/>
      <c r="H54" s="26"/>
      <c r="I54" s="26"/>
      <c r="J54" s="26"/>
      <c r="K54" s="26"/>
      <c r="L54" s="26"/>
    </row>
    <row r="55" spans="1:12" s="2" customFormat="1" ht="19.5" customHeight="1">
      <c r="A55" s="26"/>
      <c r="B55" s="26"/>
      <c r="C55" s="26"/>
      <c r="D55" s="26"/>
      <c r="E55" s="26"/>
      <c r="F55" s="26"/>
      <c r="G55" s="26"/>
      <c r="H55" s="26"/>
      <c r="I55" s="26"/>
      <c r="J55" s="26"/>
      <c r="K55" s="26"/>
      <c r="L55" s="26"/>
    </row>
    <row r="56" spans="1:12" s="2" customFormat="1" ht="19.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6"/>
      <c r="L62" s="26"/>
    </row>
    <row r="63" spans="1:12" s="2" customFormat="1" ht="19.5" customHeight="1">
      <c r="A63" s="26"/>
      <c r="B63" s="26"/>
      <c r="C63" s="26"/>
      <c r="D63" s="26"/>
      <c r="E63" s="26"/>
      <c r="F63" s="26"/>
      <c r="G63" s="26"/>
      <c r="H63" s="26"/>
      <c r="I63" s="26"/>
      <c r="J63" s="26"/>
      <c r="K63" s="26"/>
      <c r="L63" s="26"/>
    </row>
    <row r="64" spans="1:12" s="2" customFormat="1" ht="29.25" customHeight="1">
      <c r="A64" s="26"/>
      <c r="B64" s="26"/>
      <c r="C64" s="26"/>
      <c r="D64" s="26"/>
      <c r="E64" s="26"/>
      <c r="F64" s="26"/>
      <c r="G64" s="26"/>
      <c r="H64" s="26"/>
      <c r="I64" s="26"/>
      <c r="J64" s="26"/>
      <c r="K64" s="27"/>
      <c r="L64" s="27"/>
    </row>
    <row r="65" spans="1:12" s="8" customFormat="1" ht="15.75">
      <c r="A65" s="26"/>
      <c r="B65" s="26"/>
      <c r="C65" s="26"/>
      <c r="D65" s="26"/>
      <c r="E65" s="26"/>
      <c r="F65" s="26"/>
      <c r="G65" s="26"/>
      <c r="H65" s="26"/>
      <c r="I65" s="26"/>
      <c r="J65" s="26"/>
      <c r="K65" s="27"/>
      <c r="L65" s="27"/>
    </row>
    <row r="66" spans="1:12" s="8" customFormat="1" ht="15.75">
      <c r="A66" s="26"/>
      <c r="B66" s="26"/>
      <c r="C66" s="26"/>
      <c r="D66" s="26"/>
      <c r="E66" s="26"/>
      <c r="F66" s="26"/>
      <c r="G66" s="26"/>
      <c r="H66" s="26"/>
      <c r="I66" s="26"/>
      <c r="J66" s="26"/>
      <c r="K66" s="27"/>
      <c r="L66" s="27"/>
    </row>
    <row r="67" spans="1:12" s="8" customFormat="1" ht="15.75">
      <c r="A67" s="26"/>
      <c r="B67" s="26"/>
      <c r="C67" s="26"/>
      <c r="D67" s="26"/>
      <c r="E67" s="26"/>
      <c r="F67" s="26"/>
      <c r="G67" s="26"/>
      <c r="H67" s="26"/>
      <c r="I67" s="26"/>
      <c r="J67" s="26"/>
      <c r="K67" s="27"/>
      <c r="L67" s="27"/>
    </row>
    <row r="68" spans="1:12" s="8" customFormat="1" ht="15.75">
      <c r="A68" s="26"/>
      <c r="B68" s="26"/>
      <c r="C68" s="26"/>
      <c r="D68" s="26"/>
      <c r="E68" s="26"/>
      <c r="F68" s="26"/>
      <c r="G68" s="26"/>
      <c r="H68" s="26"/>
      <c r="I68" s="26"/>
      <c r="J68" s="26"/>
      <c r="K68" s="27"/>
      <c r="L68" s="27"/>
    </row>
    <row r="69" spans="1:12" s="8" customFormat="1" ht="15.75">
      <c r="A69" s="26"/>
      <c r="B69" s="26"/>
      <c r="C69" s="26"/>
      <c r="D69" s="26"/>
      <c r="E69" s="26"/>
      <c r="F69" s="26"/>
      <c r="G69" s="26"/>
      <c r="H69" s="26"/>
      <c r="I69" s="26"/>
      <c r="J69" s="26"/>
      <c r="K69" s="55"/>
      <c r="L69" s="55"/>
    </row>
    <row r="70" spans="1:12" s="8" customFormat="1" ht="15.75">
      <c r="A70" s="26"/>
      <c r="B70" s="26"/>
      <c r="C70" s="26"/>
      <c r="D70" s="26"/>
      <c r="E70" s="26"/>
      <c r="F70" s="26"/>
      <c r="G70" s="26"/>
      <c r="H70" s="26"/>
      <c r="I70" s="26"/>
      <c r="J70" s="26"/>
      <c r="K70" s="56"/>
      <c r="L70" s="56"/>
    </row>
    <row r="71" spans="1:12" s="8" customFormat="1" ht="15.75">
      <c r="A71" s="26"/>
      <c r="B71" s="26"/>
      <c r="C71" s="26"/>
      <c r="D71" s="26"/>
      <c r="E71" s="26"/>
      <c r="F71" s="26"/>
      <c r="G71" s="26"/>
      <c r="H71" s="26"/>
      <c r="I71" s="26"/>
      <c r="J71" s="26"/>
      <c r="K71" s="57">
        <f>$K$26</f>
        <v>16293750000</v>
      </c>
      <c r="L71" s="56"/>
    </row>
    <row r="72" spans="1:12" s="8" customFormat="1" ht="15.75">
      <c r="A72" s="26"/>
      <c r="B72" s="26"/>
      <c r="C72" s="26"/>
      <c r="D72" s="26"/>
      <c r="E72" s="26"/>
      <c r="F72" s="26"/>
      <c r="G72" s="26"/>
      <c r="H72" s="26"/>
      <c r="I72" s="26"/>
      <c r="J72" s="26"/>
      <c r="K72" s="57">
        <f>$K$49</f>
        <v>9133750000</v>
      </c>
      <c r="L72" s="58"/>
    </row>
    <row r="73" spans="1:12" s="8" customFormat="1" ht="15.75">
      <c r="A73" s="26"/>
      <c r="B73" s="26"/>
      <c r="C73" s="26"/>
      <c r="D73" s="26"/>
      <c r="E73" s="26"/>
      <c r="F73" s="26"/>
      <c r="G73" s="26"/>
      <c r="H73" s="26"/>
      <c r="I73" s="26"/>
      <c r="J73" s="26"/>
      <c r="K73" s="57">
        <f>K71-K72</f>
        <v>7160000000</v>
      </c>
      <c r="L73" s="58">
        <f>K73/K71*100%</f>
        <v>0.43943229766014574</v>
      </c>
    </row>
    <row r="74" spans="1:12" s="8" customFormat="1" ht="15.75">
      <c r="A74" s="26"/>
      <c r="B74" s="26"/>
      <c r="C74" s="26"/>
      <c r="D74" s="26"/>
      <c r="E74" s="26"/>
      <c r="F74" s="26"/>
      <c r="G74" s="26"/>
      <c r="H74" s="26"/>
      <c r="I74" s="26"/>
      <c r="J74" s="26"/>
      <c r="K74" s="56"/>
      <c r="L74" s="58">
        <f>K72/K71*100%</f>
        <v>0.5605677023398542</v>
      </c>
    </row>
    <row r="75" spans="1:12" s="8" customFormat="1" ht="15.75">
      <c r="A75" s="26"/>
      <c r="B75" s="28"/>
      <c r="C75" s="26"/>
      <c r="D75" s="26"/>
      <c r="E75" s="26"/>
      <c r="F75" s="26"/>
      <c r="G75" s="26"/>
      <c r="H75" s="26"/>
      <c r="I75" s="26"/>
      <c r="J75" s="26"/>
      <c r="K75" s="55"/>
      <c r="L75" s="55"/>
    </row>
    <row r="76" spans="1:12" s="8" customFormat="1" ht="15.75">
      <c r="A76" s="23"/>
      <c r="B76" s="29"/>
      <c r="C76" s="30"/>
      <c r="D76" s="30"/>
      <c r="E76" s="30"/>
      <c r="F76" s="30"/>
      <c r="G76" s="22"/>
      <c r="H76" s="22"/>
      <c r="I76" s="22"/>
      <c r="J76" s="22"/>
      <c r="K76" s="22"/>
      <c r="L76" s="22"/>
    </row>
    <row r="77" spans="1:12" s="8" customFormat="1" ht="15.75">
      <c r="A77" s="14"/>
      <c r="B77" s="15"/>
      <c r="C77" s="15"/>
      <c r="D77" s="17"/>
      <c r="E77" s="18"/>
      <c r="F77" s="15"/>
      <c r="G77" s="15"/>
      <c r="H77" s="15"/>
      <c r="I77" s="15"/>
      <c r="J77" s="15"/>
      <c r="K77" s="15"/>
      <c r="L77" s="15"/>
    </row>
    <row r="78" spans="1:12" s="8" customFormat="1" ht="15.75">
      <c r="A78" s="14"/>
      <c r="B78" s="15"/>
      <c r="C78" s="15"/>
      <c r="D78" s="17"/>
      <c r="E78" s="18"/>
      <c r="F78" s="15"/>
      <c r="G78" s="15"/>
      <c r="H78" s="15"/>
      <c r="I78" s="15"/>
      <c r="J78" s="15"/>
      <c r="K78" s="15"/>
      <c r="L78" s="15"/>
    </row>
    <row r="79" spans="1:12" s="8" customFormat="1" ht="15.75">
      <c r="A79" s="14"/>
      <c r="B79" s="15"/>
      <c r="C79" s="15"/>
      <c r="D79" s="17"/>
      <c r="E79" s="18"/>
      <c r="F79" s="15"/>
      <c r="G79" s="15"/>
      <c r="H79" s="15"/>
      <c r="I79" s="15"/>
      <c r="J79" s="15"/>
      <c r="K79" s="15"/>
      <c r="L79" s="15"/>
    </row>
    <row r="80" spans="1:12" s="8" customFormat="1" ht="15.75">
      <c r="A80" s="14"/>
      <c r="B80" s="15"/>
      <c r="C80" s="15"/>
      <c r="D80" s="17"/>
      <c r="E80" s="18"/>
      <c r="F80" s="15"/>
      <c r="G80" s="15"/>
      <c r="H80" s="15"/>
      <c r="I80" s="15"/>
      <c r="J80" s="15"/>
      <c r="K80" s="15"/>
      <c r="L80" s="15"/>
    </row>
    <row r="81" spans="1:12" s="8" customFormat="1" ht="15.75">
      <c r="A81" s="14"/>
      <c r="B81" s="15"/>
      <c r="C81" s="15"/>
      <c r="D81" s="17"/>
      <c r="E81" s="18"/>
      <c r="F81" s="15"/>
      <c r="G81" s="15"/>
      <c r="H81" s="15"/>
      <c r="I81" s="15"/>
      <c r="J81" s="15"/>
      <c r="K81" s="15"/>
      <c r="L81" s="15"/>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2" customFormat="1" ht="19.5" customHeight="1">
      <c r="A97" s="14"/>
      <c r="B97" s="15"/>
      <c r="C97" s="15"/>
      <c r="D97" s="17"/>
      <c r="E97" s="18"/>
      <c r="F97" s="15"/>
      <c r="G97" s="15"/>
      <c r="H97" s="15"/>
      <c r="I97" s="15"/>
      <c r="J97" s="15"/>
      <c r="K97" s="15"/>
      <c r="L97" s="15"/>
    </row>
  </sheetData>
  <sheetProtection/>
  <mergeCells count="9">
    <mergeCell ref="B26:C26"/>
    <mergeCell ref="B28:L28"/>
    <mergeCell ref="B49:C49"/>
    <mergeCell ref="B1:K2"/>
    <mergeCell ref="B4:C5"/>
    <mergeCell ref="I4:K5"/>
    <mergeCell ref="B6:K6"/>
    <mergeCell ref="B7:K7"/>
    <mergeCell ref="B8:K8"/>
  </mergeCells>
  <printOptions/>
  <pageMargins left="0.45" right="0.2" top="0.75" bottom="0.25" header="0.3" footer="0.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Q101"/>
  <sheetViews>
    <sheetView zoomScalePageLayoutView="0" workbookViewId="0" topLeftCell="A45">
      <selection activeCell="L62" sqref="L62"/>
    </sheetView>
  </sheetViews>
  <sheetFormatPr defaultColWidth="11.421875" defaultRowHeight="19.5" customHeight="1"/>
  <cols>
    <col min="1" max="1" width="6.8515625" style="14" customWidth="1"/>
    <col min="2" max="2" width="27.421875" style="15" customWidth="1"/>
    <col min="3" max="3" width="13.28125" style="15" customWidth="1"/>
    <col min="4" max="4" width="7.421875" style="17" customWidth="1"/>
    <col min="5" max="5" width="10.00390625" style="18" customWidth="1"/>
    <col min="6" max="6" width="7.28125" style="15" customWidth="1"/>
    <col min="7" max="7" width="8.00390625" style="15" customWidth="1"/>
    <col min="8" max="8" width="7.421875" style="15" customWidth="1"/>
    <col min="9" max="9" width="8.57421875" style="15" customWidth="1"/>
    <col min="10" max="10" width="10.421875" style="15" customWidth="1"/>
    <col min="11" max="11" width="12.140625" style="15" customWidth="1"/>
    <col min="12" max="12" width="10.42187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65</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128.25"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28.5" customHeight="1">
      <c r="A10" s="41">
        <v>1</v>
      </c>
      <c r="B10" s="3" t="s">
        <v>2</v>
      </c>
      <c r="C10" s="4"/>
      <c r="D10" s="5"/>
      <c r="E10" s="21"/>
      <c r="F10" s="6"/>
      <c r="G10" s="6"/>
      <c r="H10" s="6"/>
      <c r="I10" s="6"/>
      <c r="J10" s="31"/>
      <c r="K10" s="31"/>
      <c r="L10" s="42"/>
      <c r="N10" s="33"/>
    </row>
    <row r="11" spans="1:14" s="2" customFormat="1" ht="50.25" customHeight="1">
      <c r="A11" s="43" t="s">
        <v>12</v>
      </c>
      <c r="B11" s="42" t="s">
        <v>82</v>
      </c>
      <c r="C11" s="4" t="s">
        <v>46</v>
      </c>
      <c r="D11" s="7">
        <v>2</v>
      </c>
      <c r="E11" s="51">
        <v>43750</v>
      </c>
      <c r="F11" s="6"/>
      <c r="G11" s="6">
        <v>2000</v>
      </c>
      <c r="H11" s="6">
        <v>1</v>
      </c>
      <c r="I11" s="44">
        <v>15</v>
      </c>
      <c r="J11" s="31">
        <f aca="true" t="shared" si="0" ref="J11:J19">G11+F11+(D11*E11)</f>
        <v>89500</v>
      </c>
      <c r="K11" s="31">
        <f aca="true" t="shared" si="1" ref="K11:K25">J11*I11*H11</f>
        <v>1342500</v>
      </c>
      <c r="L11" s="42"/>
      <c r="N11" s="34"/>
    </row>
    <row r="12" spans="1:14" s="2" customFormat="1" ht="45.75" customHeight="1">
      <c r="A12" s="43">
        <v>1.2</v>
      </c>
      <c r="B12" s="42" t="s">
        <v>83</v>
      </c>
      <c r="C12" s="4" t="s">
        <v>84</v>
      </c>
      <c r="D12" s="7">
        <v>0.5</v>
      </c>
      <c r="E12" s="51">
        <v>43750</v>
      </c>
      <c r="F12" s="6"/>
      <c r="G12" s="6">
        <v>0</v>
      </c>
      <c r="H12" s="6">
        <v>1</v>
      </c>
      <c r="I12" s="44">
        <v>15</v>
      </c>
      <c r="J12" s="31">
        <f t="shared" si="0"/>
        <v>21875</v>
      </c>
      <c r="K12" s="31">
        <f t="shared" si="1"/>
        <v>328125</v>
      </c>
      <c r="L12" s="42"/>
      <c r="N12" s="33"/>
    </row>
    <row r="13" spans="1:14" s="2" customFormat="1" ht="33.75" customHeight="1">
      <c r="A13" s="41">
        <v>2</v>
      </c>
      <c r="B13" s="3" t="s">
        <v>7</v>
      </c>
      <c r="C13" s="4" t="s">
        <v>8</v>
      </c>
      <c r="D13" s="7">
        <v>0</v>
      </c>
      <c r="E13" s="51">
        <v>43750</v>
      </c>
      <c r="F13" s="6"/>
      <c r="G13" s="6"/>
      <c r="H13" s="6"/>
      <c r="I13" s="44"/>
      <c r="J13" s="31">
        <f t="shared" si="0"/>
        <v>0</v>
      </c>
      <c r="K13" s="31">
        <f t="shared" si="1"/>
        <v>0</v>
      </c>
      <c r="L13" s="42"/>
      <c r="N13" s="33"/>
    </row>
    <row r="14" spans="1:14" s="2" customFormat="1" ht="39" customHeight="1">
      <c r="A14" s="45"/>
      <c r="B14" s="4"/>
      <c r="C14" s="4" t="s">
        <v>17</v>
      </c>
      <c r="D14" s="7">
        <v>0</v>
      </c>
      <c r="E14" s="51">
        <v>43750</v>
      </c>
      <c r="F14" s="6"/>
      <c r="G14" s="6"/>
      <c r="H14" s="6"/>
      <c r="I14" s="44"/>
      <c r="J14" s="31">
        <f t="shared" si="0"/>
        <v>0</v>
      </c>
      <c r="K14" s="31">
        <f t="shared" si="1"/>
        <v>0</v>
      </c>
      <c r="L14" s="42"/>
      <c r="N14" s="33"/>
    </row>
    <row r="15" spans="1:12" s="2" customFormat="1" ht="39" customHeight="1">
      <c r="A15" s="45"/>
      <c r="B15" s="4"/>
      <c r="C15" s="4" t="s">
        <v>73</v>
      </c>
      <c r="D15" s="7">
        <v>1</v>
      </c>
      <c r="E15" s="51">
        <v>43750</v>
      </c>
      <c r="F15" s="6"/>
      <c r="G15" s="6"/>
      <c r="H15" s="6">
        <v>1</v>
      </c>
      <c r="I15" s="6">
        <v>15</v>
      </c>
      <c r="J15" s="31">
        <f t="shared" si="0"/>
        <v>43750</v>
      </c>
      <c r="K15" s="31">
        <f t="shared" si="1"/>
        <v>656250</v>
      </c>
      <c r="L15" s="42"/>
    </row>
    <row r="16" spans="1:12" s="2" customFormat="1" ht="39" customHeight="1">
      <c r="A16" s="41">
        <v>3</v>
      </c>
      <c r="B16" s="3" t="s">
        <v>19</v>
      </c>
      <c r="C16" s="4"/>
      <c r="D16" s="7">
        <v>0</v>
      </c>
      <c r="E16" s="51">
        <v>43750</v>
      </c>
      <c r="F16" s="6"/>
      <c r="G16" s="6"/>
      <c r="H16" s="6"/>
      <c r="I16" s="6"/>
      <c r="J16" s="31">
        <f t="shared" si="0"/>
        <v>0</v>
      </c>
      <c r="K16" s="31">
        <f t="shared" si="1"/>
        <v>0</v>
      </c>
      <c r="L16" s="42"/>
    </row>
    <row r="17" spans="1:12" s="2" customFormat="1" ht="33" customHeight="1">
      <c r="A17" s="43" t="s">
        <v>23</v>
      </c>
      <c r="B17" s="4" t="s">
        <v>3</v>
      </c>
      <c r="C17" s="4"/>
      <c r="D17" s="7">
        <v>0</v>
      </c>
      <c r="E17" s="51">
        <v>43750</v>
      </c>
      <c r="F17" s="6"/>
      <c r="G17" s="51"/>
      <c r="H17" s="6"/>
      <c r="I17" s="44"/>
      <c r="J17" s="31">
        <f t="shared" si="0"/>
        <v>0</v>
      </c>
      <c r="K17" s="31">
        <f t="shared" si="1"/>
        <v>0</v>
      </c>
      <c r="L17" s="42"/>
    </row>
    <row r="18" spans="1:12" s="2" customFormat="1" ht="27.75" customHeight="1">
      <c r="A18" s="43" t="s">
        <v>22</v>
      </c>
      <c r="B18" s="4" t="s">
        <v>4</v>
      </c>
      <c r="C18" s="4"/>
      <c r="D18" s="7">
        <v>0</v>
      </c>
      <c r="E18" s="51">
        <v>0</v>
      </c>
      <c r="F18" s="6"/>
      <c r="G18" s="6"/>
      <c r="H18" s="6"/>
      <c r="I18" s="6"/>
      <c r="J18" s="31">
        <f t="shared" si="0"/>
        <v>0</v>
      </c>
      <c r="K18" s="31">
        <f t="shared" si="1"/>
        <v>0</v>
      </c>
      <c r="L18" s="42"/>
    </row>
    <row r="19" spans="1:12" s="2" customFormat="1" ht="24.75" customHeight="1">
      <c r="A19" s="43" t="s">
        <v>21</v>
      </c>
      <c r="B19" s="4" t="s">
        <v>20</v>
      </c>
      <c r="C19" s="4"/>
      <c r="D19" s="7">
        <v>0</v>
      </c>
      <c r="E19" s="51">
        <v>0</v>
      </c>
      <c r="F19" s="6"/>
      <c r="G19" s="6"/>
      <c r="H19" s="6"/>
      <c r="I19" s="6"/>
      <c r="J19" s="31">
        <f t="shared" si="0"/>
        <v>0</v>
      </c>
      <c r="K19" s="31">
        <f>J19*I19*H19</f>
        <v>0</v>
      </c>
      <c r="L19" s="42"/>
    </row>
    <row r="20" spans="1:12" s="2" customFormat="1" ht="51" customHeight="1">
      <c r="A20" s="41">
        <v>4</v>
      </c>
      <c r="B20" s="4" t="s">
        <v>31</v>
      </c>
      <c r="C20" s="4"/>
      <c r="D20" s="7">
        <v>0</v>
      </c>
      <c r="E20" s="51">
        <v>43750</v>
      </c>
      <c r="F20" s="6"/>
      <c r="G20" s="6"/>
      <c r="H20" s="6"/>
      <c r="I20" s="6"/>
      <c r="J20" s="31">
        <f>G20+F20+(D20*E20)</f>
        <v>0</v>
      </c>
      <c r="K20" s="31">
        <f t="shared" si="1"/>
        <v>0</v>
      </c>
      <c r="L20" s="42"/>
    </row>
    <row r="21" spans="1:12" s="2" customFormat="1" ht="33" customHeight="1">
      <c r="A21" s="41">
        <v>5</v>
      </c>
      <c r="B21" s="4" t="s">
        <v>30</v>
      </c>
      <c r="C21" s="4"/>
      <c r="D21" s="7">
        <v>1</v>
      </c>
      <c r="E21" s="51">
        <v>43750</v>
      </c>
      <c r="F21" s="6"/>
      <c r="G21" s="6"/>
      <c r="H21" s="6">
        <v>1</v>
      </c>
      <c r="I21" s="6">
        <v>15</v>
      </c>
      <c r="J21" s="31">
        <f>G21+F21+(D21*E21)</f>
        <v>43750</v>
      </c>
      <c r="K21" s="31">
        <f t="shared" si="1"/>
        <v>656250</v>
      </c>
      <c r="L21" s="42"/>
    </row>
    <row r="22" spans="1:12" s="2" customFormat="1" ht="37.5" customHeight="1">
      <c r="A22" s="41">
        <v>6</v>
      </c>
      <c r="B22" s="3" t="s">
        <v>9</v>
      </c>
      <c r="C22" s="4" t="s">
        <v>8</v>
      </c>
      <c r="D22" s="7"/>
      <c r="E22" s="51">
        <v>43750</v>
      </c>
      <c r="F22" s="6"/>
      <c r="G22" s="6"/>
      <c r="H22" s="6"/>
      <c r="I22" s="6"/>
      <c r="J22" s="31">
        <f>G22+F22+(D22*E22)</f>
        <v>0</v>
      </c>
      <c r="K22" s="31">
        <f t="shared" si="1"/>
        <v>0</v>
      </c>
      <c r="L22" s="42"/>
    </row>
    <row r="23" spans="1:12" s="2" customFormat="1" ht="27" customHeight="1">
      <c r="A23" s="37"/>
      <c r="B23" s="4"/>
      <c r="C23" s="4" t="s">
        <v>17</v>
      </c>
      <c r="D23" s="7"/>
      <c r="E23" s="51">
        <v>43750</v>
      </c>
      <c r="F23" s="6"/>
      <c r="G23" s="6"/>
      <c r="H23" s="6"/>
      <c r="I23" s="6"/>
      <c r="J23" s="31">
        <f>D23*E23+F23+G23</f>
        <v>0</v>
      </c>
      <c r="K23" s="31">
        <f t="shared" si="1"/>
        <v>0</v>
      </c>
      <c r="L23" s="42"/>
    </row>
    <row r="24" spans="1:12" s="2" customFormat="1" ht="27.75" customHeight="1">
      <c r="A24" s="37"/>
      <c r="B24" s="4"/>
      <c r="C24" s="4" t="s">
        <v>73</v>
      </c>
      <c r="D24" s="7">
        <v>0.5</v>
      </c>
      <c r="E24" s="51">
        <v>43750</v>
      </c>
      <c r="F24" s="6"/>
      <c r="G24" s="6"/>
      <c r="H24" s="6">
        <v>1</v>
      </c>
      <c r="I24" s="6">
        <v>15</v>
      </c>
      <c r="J24" s="31">
        <f>G24+F24+(D24*E24)</f>
        <v>21875</v>
      </c>
      <c r="K24" s="31">
        <f t="shared" si="1"/>
        <v>328125</v>
      </c>
      <c r="L24" s="42"/>
    </row>
    <row r="25" spans="1:12" s="2" customFormat="1" ht="33" customHeight="1">
      <c r="A25" s="46"/>
      <c r="B25" s="4"/>
      <c r="C25" s="4" t="s">
        <v>6</v>
      </c>
      <c r="D25" s="7">
        <v>0</v>
      </c>
      <c r="E25" s="51">
        <v>43750</v>
      </c>
      <c r="F25" s="6"/>
      <c r="G25" s="6"/>
      <c r="H25" s="6">
        <v>1</v>
      </c>
      <c r="I25" s="6"/>
      <c r="J25" s="31">
        <f>G25+F25+(D25*E25)</f>
        <v>0</v>
      </c>
      <c r="K25" s="31">
        <f t="shared" si="1"/>
        <v>0</v>
      </c>
      <c r="L25" s="42"/>
    </row>
    <row r="26" spans="1:12" s="2" customFormat="1" ht="34.5" customHeight="1">
      <c r="A26" s="43"/>
      <c r="B26" s="97" t="s">
        <v>1</v>
      </c>
      <c r="C26" s="97"/>
      <c r="D26" s="47"/>
      <c r="E26" s="48"/>
      <c r="F26" s="48">
        <f>SUM(F10:F20)</f>
        <v>0</v>
      </c>
      <c r="G26" s="48">
        <f>SUM(G10:G25)</f>
        <v>2000</v>
      </c>
      <c r="H26" s="49"/>
      <c r="I26" s="48"/>
      <c r="J26" s="50">
        <f>SUM(J10:J25)</f>
        <v>220750</v>
      </c>
      <c r="K26" s="50">
        <f>SUM(K10:K25)</f>
        <v>3311250</v>
      </c>
      <c r="L26" s="48"/>
    </row>
    <row r="27" spans="1:12" s="2" customFormat="1" ht="15.75">
      <c r="A27" s="9"/>
      <c r="B27" s="10"/>
      <c r="C27" s="10"/>
      <c r="D27" s="11"/>
      <c r="E27" s="12"/>
      <c r="F27" s="12"/>
      <c r="G27" s="12"/>
      <c r="H27" s="13"/>
      <c r="I27" s="12"/>
      <c r="J27" s="12"/>
      <c r="K27" s="12"/>
      <c r="L27" s="12"/>
    </row>
    <row r="28" spans="1:12" s="2" customFormat="1" ht="18" customHeight="1">
      <c r="A28" s="19" t="s">
        <v>11</v>
      </c>
      <c r="B28" s="98" t="s">
        <v>34</v>
      </c>
      <c r="C28" s="98"/>
      <c r="D28" s="98"/>
      <c r="E28" s="98"/>
      <c r="F28" s="98"/>
      <c r="G28" s="98"/>
      <c r="H28" s="98"/>
      <c r="I28" s="98"/>
      <c r="J28" s="98"/>
      <c r="K28" s="98"/>
      <c r="L28" s="98"/>
    </row>
    <row r="29" spans="1:12" s="2" customFormat="1" ht="18" customHeight="1">
      <c r="A29" s="23"/>
      <c r="B29" s="22"/>
      <c r="C29" s="22"/>
      <c r="D29" s="24"/>
      <c r="E29" s="25"/>
      <c r="F29" s="22"/>
      <c r="G29" s="22"/>
      <c r="H29" s="22"/>
      <c r="I29" s="22"/>
      <c r="J29" s="22"/>
      <c r="K29" s="22"/>
      <c r="L29" s="22"/>
    </row>
    <row r="30" spans="1:12" s="2" customFormat="1" ht="123.75" customHeight="1">
      <c r="A30" s="37" t="s">
        <v>0</v>
      </c>
      <c r="B30" s="37" t="s">
        <v>13</v>
      </c>
      <c r="C30" s="37" t="s">
        <v>15</v>
      </c>
      <c r="D30" s="38" t="s">
        <v>24</v>
      </c>
      <c r="E30" s="39" t="s">
        <v>25</v>
      </c>
      <c r="F30" s="40" t="s">
        <v>26</v>
      </c>
      <c r="G30" s="38" t="s">
        <v>27</v>
      </c>
      <c r="H30" s="38" t="s">
        <v>16</v>
      </c>
      <c r="I30" s="38" t="s">
        <v>14</v>
      </c>
      <c r="J30" s="38" t="s">
        <v>28</v>
      </c>
      <c r="K30" s="38" t="s">
        <v>29</v>
      </c>
      <c r="L30" s="38" t="s">
        <v>5</v>
      </c>
    </row>
    <row r="31" spans="1:12" s="2" customFormat="1" ht="37.5" customHeight="1">
      <c r="A31" s="41">
        <v>1</v>
      </c>
      <c r="B31" s="3" t="s">
        <v>2</v>
      </c>
      <c r="C31" s="4"/>
      <c r="D31" s="5"/>
      <c r="E31" s="21"/>
      <c r="F31" s="6"/>
      <c r="G31" s="6"/>
      <c r="H31" s="6"/>
      <c r="I31" s="6"/>
      <c r="J31" s="6"/>
      <c r="K31" s="6"/>
      <c r="L31" s="42"/>
    </row>
    <row r="32" spans="1:12" s="35" customFormat="1" ht="42.75" customHeight="1">
      <c r="A32" s="43" t="s">
        <v>12</v>
      </c>
      <c r="B32" s="42" t="s">
        <v>85</v>
      </c>
      <c r="C32" s="4" t="s">
        <v>46</v>
      </c>
      <c r="D32" s="7">
        <v>2</v>
      </c>
      <c r="E32" s="51">
        <v>43750</v>
      </c>
      <c r="F32" s="6"/>
      <c r="G32" s="6">
        <v>2000</v>
      </c>
      <c r="H32" s="6">
        <v>1</v>
      </c>
      <c r="I32" s="44">
        <v>15</v>
      </c>
      <c r="J32" s="31">
        <f aca="true" t="shared" si="2" ref="J32:J40">G32+F32+(D32*E32)</f>
        <v>89500</v>
      </c>
      <c r="K32" s="31">
        <f aca="true" t="shared" si="3" ref="K32:K39">J32*I32*H32</f>
        <v>1342500</v>
      </c>
      <c r="L32" s="42"/>
    </row>
    <row r="33" spans="1:12" s="2" customFormat="1" ht="51.75" customHeight="1">
      <c r="A33" s="43">
        <v>1.2</v>
      </c>
      <c r="B33" s="42" t="s">
        <v>127</v>
      </c>
      <c r="C33" s="4" t="s">
        <v>92</v>
      </c>
      <c r="D33" s="7">
        <v>2</v>
      </c>
      <c r="E33" s="51">
        <v>43750</v>
      </c>
      <c r="F33" s="6"/>
      <c r="G33" s="6">
        <v>30000</v>
      </c>
      <c r="H33" s="6">
        <v>1</v>
      </c>
      <c r="I33" s="44">
        <v>15</v>
      </c>
      <c r="J33" s="31">
        <f t="shared" si="2"/>
        <v>117500</v>
      </c>
      <c r="K33" s="31">
        <f t="shared" si="3"/>
        <v>1762500</v>
      </c>
      <c r="L33" s="42"/>
    </row>
    <row r="34" spans="1:14" s="2" customFormat="1" ht="35.25" customHeight="1">
      <c r="A34" s="41">
        <v>2</v>
      </c>
      <c r="B34" s="3" t="s">
        <v>7</v>
      </c>
      <c r="C34" s="4" t="s">
        <v>8</v>
      </c>
      <c r="D34" s="7">
        <v>5</v>
      </c>
      <c r="E34" s="51">
        <v>43750</v>
      </c>
      <c r="F34" s="6"/>
      <c r="G34" s="6"/>
      <c r="H34" s="6">
        <v>1</v>
      </c>
      <c r="I34" s="44">
        <v>15</v>
      </c>
      <c r="J34" s="31">
        <f t="shared" si="2"/>
        <v>218750</v>
      </c>
      <c r="K34" s="31">
        <f t="shared" si="3"/>
        <v>3281250</v>
      </c>
      <c r="L34" s="42"/>
      <c r="N34" s="33"/>
    </row>
    <row r="35" spans="1:14" s="2" customFormat="1" ht="28.5" customHeight="1">
      <c r="A35" s="45"/>
      <c r="B35" s="4"/>
      <c r="C35" s="4" t="s">
        <v>17</v>
      </c>
      <c r="D35" s="7">
        <v>0</v>
      </c>
      <c r="E35" s="51">
        <v>43750</v>
      </c>
      <c r="F35" s="6"/>
      <c r="G35" s="6"/>
      <c r="H35" s="6"/>
      <c r="I35" s="44"/>
      <c r="J35" s="31">
        <f t="shared" si="2"/>
        <v>0</v>
      </c>
      <c r="K35" s="31">
        <f t="shared" si="3"/>
        <v>0</v>
      </c>
      <c r="L35" s="42"/>
      <c r="N35" s="33"/>
    </row>
    <row r="36" spans="1:14" s="2" customFormat="1" ht="29.25" customHeight="1">
      <c r="A36" s="45"/>
      <c r="B36" s="4"/>
      <c r="C36" s="4" t="s">
        <v>73</v>
      </c>
      <c r="D36" s="7">
        <v>0</v>
      </c>
      <c r="E36" s="51">
        <v>43750</v>
      </c>
      <c r="F36" s="6"/>
      <c r="G36" s="6"/>
      <c r="H36" s="6"/>
      <c r="I36" s="6"/>
      <c r="J36" s="31">
        <f t="shared" si="2"/>
        <v>0</v>
      </c>
      <c r="K36" s="31">
        <f t="shared" si="3"/>
        <v>0</v>
      </c>
      <c r="L36" s="42"/>
      <c r="N36" s="33"/>
    </row>
    <row r="37" spans="1:12" s="2" customFormat="1" ht="33.75" customHeight="1">
      <c r="A37" s="41">
        <v>3</v>
      </c>
      <c r="B37" s="3" t="s">
        <v>19</v>
      </c>
      <c r="C37" s="4"/>
      <c r="D37" s="7">
        <v>0</v>
      </c>
      <c r="E37" s="51">
        <v>0</v>
      </c>
      <c r="F37" s="6"/>
      <c r="G37" s="6"/>
      <c r="H37" s="6"/>
      <c r="I37" s="6"/>
      <c r="J37" s="31">
        <f t="shared" si="2"/>
        <v>0</v>
      </c>
      <c r="K37" s="31">
        <f t="shared" si="3"/>
        <v>0</v>
      </c>
      <c r="L37" s="42"/>
    </row>
    <row r="38" spans="1:12" s="2" customFormat="1" ht="27.75" customHeight="1">
      <c r="A38" s="43" t="s">
        <v>23</v>
      </c>
      <c r="B38" s="4" t="s">
        <v>3</v>
      </c>
      <c r="C38" s="4"/>
      <c r="D38" s="7">
        <v>0</v>
      </c>
      <c r="E38" s="51">
        <v>0</v>
      </c>
      <c r="F38" s="6"/>
      <c r="G38" s="51">
        <v>0</v>
      </c>
      <c r="H38" s="6"/>
      <c r="I38" s="6"/>
      <c r="J38" s="31">
        <f t="shared" si="2"/>
        <v>0</v>
      </c>
      <c r="K38" s="31">
        <f t="shared" si="3"/>
        <v>0</v>
      </c>
      <c r="L38" s="42"/>
    </row>
    <row r="39" spans="1:12" s="2" customFormat="1" ht="23.25" customHeight="1">
      <c r="A39" s="43" t="s">
        <v>22</v>
      </c>
      <c r="B39" s="4" t="s">
        <v>4</v>
      </c>
      <c r="C39" s="4"/>
      <c r="D39" s="7">
        <v>0</v>
      </c>
      <c r="E39" s="51">
        <v>0</v>
      </c>
      <c r="F39" s="6"/>
      <c r="G39" s="6"/>
      <c r="H39" s="6"/>
      <c r="I39" s="6"/>
      <c r="J39" s="31">
        <f t="shared" si="2"/>
        <v>0</v>
      </c>
      <c r="K39" s="31">
        <f t="shared" si="3"/>
        <v>0</v>
      </c>
      <c r="L39" s="42"/>
    </row>
    <row r="40" spans="1:12" s="2" customFormat="1" ht="31.5" customHeight="1">
      <c r="A40" s="43" t="s">
        <v>21</v>
      </c>
      <c r="B40" s="4" t="s">
        <v>20</v>
      </c>
      <c r="C40" s="4"/>
      <c r="D40" s="7">
        <v>0</v>
      </c>
      <c r="E40" s="51">
        <v>0</v>
      </c>
      <c r="F40" s="6"/>
      <c r="G40" s="6"/>
      <c r="H40" s="6"/>
      <c r="I40" s="6"/>
      <c r="J40" s="31">
        <f t="shared" si="2"/>
        <v>0</v>
      </c>
      <c r="K40" s="31">
        <f>J40*I40*H40</f>
        <v>0</v>
      </c>
      <c r="L40" s="42"/>
    </row>
    <row r="41" spans="1:12" s="2" customFormat="1" ht="55.5" customHeight="1">
      <c r="A41" s="41">
        <v>4</v>
      </c>
      <c r="B41" s="4" t="s">
        <v>31</v>
      </c>
      <c r="C41" s="4"/>
      <c r="D41" s="7">
        <v>0</v>
      </c>
      <c r="E41" s="51">
        <v>43750</v>
      </c>
      <c r="F41" s="6"/>
      <c r="G41" s="6"/>
      <c r="H41" s="6"/>
      <c r="I41" s="6"/>
      <c r="J41" s="31">
        <f>G41+F41+(D41*E41)</f>
        <v>0</v>
      </c>
      <c r="K41" s="31">
        <f aca="true" t="shared" si="4" ref="K41:K46">J41*I41*H41</f>
        <v>0</v>
      </c>
      <c r="L41" s="42"/>
    </row>
    <row r="42" spans="1:12" s="2" customFormat="1" ht="18" customHeight="1">
      <c r="A42" s="41">
        <v>5</v>
      </c>
      <c r="B42" s="4" t="s">
        <v>30</v>
      </c>
      <c r="C42" s="4"/>
      <c r="D42" s="7">
        <v>1</v>
      </c>
      <c r="E42" s="51">
        <v>43750</v>
      </c>
      <c r="F42" s="6"/>
      <c r="G42" s="6"/>
      <c r="H42" s="6">
        <v>1</v>
      </c>
      <c r="I42" s="6">
        <v>15</v>
      </c>
      <c r="J42" s="31">
        <f>G42+F42+(D42*E42)</f>
        <v>43750</v>
      </c>
      <c r="K42" s="31">
        <f t="shared" si="4"/>
        <v>656250</v>
      </c>
      <c r="L42" s="42"/>
    </row>
    <row r="43" spans="1:12" s="2" customFormat="1" ht="18" customHeight="1">
      <c r="A43" s="41">
        <v>6</v>
      </c>
      <c r="B43" s="3" t="s">
        <v>9</v>
      </c>
      <c r="C43" s="4" t="s">
        <v>8</v>
      </c>
      <c r="D43" s="7">
        <v>5</v>
      </c>
      <c r="E43" s="51">
        <v>43750</v>
      </c>
      <c r="F43" s="6"/>
      <c r="G43" s="6"/>
      <c r="H43" s="6">
        <v>1</v>
      </c>
      <c r="I43" s="6">
        <v>15</v>
      </c>
      <c r="J43" s="31">
        <f>G43+F43+(D43*E43)</f>
        <v>218750</v>
      </c>
      <c r="K43" s="31">
        <f t="shared" si="4"/>
        <v>3281250</v>
      </c>
      <c r="L43" s="42"/>
    </row>
    <row r="44" spans="1:12" s="2" customFormat="1" ht="15.75">
      <c r="A44" s="37"/>
      <c r="B44" s="4"/>
      <c r="C44" s="4" t="s">
        <v>17</v>
      </c>
      <c r="D44" s="7">
        <v>0</v>
      </c>
      <c r="E44" s="51">
        <v>43750</v>
      </c>
      <c r="F44" s="6"/>
      <c r="G44" s="6"/>
      <c r="H44" s="6"/>
      <c r="I44" s="6"/>
      <c r="J44" s="31">
        <f>D44*E44+F44+G44</f>
        <v>0</v>
      </c>
      <c r="K44" s="31">
        <f t="shared" si="4"/>
        <v>0</v>
      </c>
      <c r="L44" s="42"/>
    </row>
    <row r="45" spans="1:12" s="2" customFormat="1" ht="32.25" customHeight="1">
      <c r="A45" s="37"/>
      <c r="B45" s="4"/>
      <c r="C45" s="4" t="s">
        <v>73</v>
      </c>
      <c r="D45" s="7">
        <v>0</v>
      </c>
      <c r="E45" s="51">
        <v>43750</v>
      </c>
      <c r="F45" s="6"/>
      <c r="G45" s="6"/>
      <c r="H45" s="6"/>
      <c r="I45" s="6"/>
      <c r="J45" s="31">
        <f>G45+F45+(D45*E45)</f>
        <v>0</v>
      </c>
      <c r="K45" s="31">
        <f t="shared" si="4"/>
        <v>0</v>
      </c>
      <c r="L45" s="42"/>
    </row>
    <row r="46" spans="1:12" s="2" customFormat="1" ht="22.5" customHeight="1">
      <c r="A46" s="46"/>
      <c r="B46" s="4"/>
      <c r="C46" s="4" t="s">
        <v>6</v>
      </c>
      <c r="D46" s="7">
        <v>0</v>
      </c>
      <c r="E46" s="51">
        <v>43750</v>
      </c>
      <c r="F46" s="6"/>
      <c r="G46" s="6"/>
      <c r="H46" s="6"/>
      <c r="I46" s="6"/>
      <c r="J46" s="31">
        <f>G46+F46+(D46*E46)</f>
        <v>0</v>
      </c>
      <c r="K46" s="31">
        <f t="shared" si="4"/>
        <v>0</v>
      </c>
      <c r="L46" s="42"/>
    </row>
    <row r="47" spans="1:12" s="2" customFormat="1" ht="33.75" customHeight="1">
      <c r="A47" s="43"/>
      <c r="B47" s="97" t="s">
        <v>1</v>
      </c>
      <c r="C47" s="97"/>
      <c r="D47" s="47"/>
      <c r="E47" s="48"/>
      <c r="F47" s="48">
        <f>SUM(F31:F41)</f>
        <v>0</v>
      </c>
      <c r="G47" s="48">
        <f>SUM(G31:G46)</f>
        <v>32000</v>
      </c>
      <c r="H47" s="49"/>
      <c r="I47" s="48"/>
      <c r="J47" s="50">
        <f>SUM(J31:J46)</f>
        <v>688250</v>
      </c>
      <c r="K47" s="50">
        <f>SUM(K31:K46)</f>
        <v>10323750</v>
      </c>
      <c r="L47" s="48"/>
    </row>
    <row r="48" spans="1:12" s="2" customFormat="1" ht="18" customHeight="1">
      <c r="A48" s="26"/>
      <c r="B48" s="26"/>
      <c r="C48" s="26"/>
      <c r="D48" s="26"/>
      <c r="E48" s="26"/>
      <c r="F48" s="26"/>
      <c r="G48" s="26"/>
      <c r="H48" s="26"/>
      <c r="I48" s="26"/>
      <c r="J48" s="26"/>
      <c r="K48" s="26"/>
      <c r="L48" s="26"/>
    </row>
    <row r="49" spans="1:12" s="2" customFormat="1" ht="15.75">
      <c r="A49" s="26"/>
      <c r="B49" s="26"/>
      <c r="C49" s="26"/>
      <c r="D49" s="26"/>
      <c r="E49" s="26"/>
      <c r="F49" s="26"/>
      <c r="G49" s="26"/>
      <c r="H49" s="26"/>
      <c r="I49" s="26"/>
      <c r="J49" s="26"/>
      <c r="K49" s="26"/>
      <c r="L49" s="26"/>
    </row>
    <row r="50" spans="1:12" s="2" customFormat="1" ht="18" customHeight="1">
      <c r="A50" s="26"/>
      <c r="B50" s="26"/>
      <c r="C50" s="26"/>
      <c r="D50" s="26"/>
      <c r="E50" s="26"/>
      <c r="F50" s="26"/>
      <c r="G50" s="26"/>
      <c r="H50" s="26"/>
      <c r="I50" s="26"/>
      <c r="J50" s="26"/>
      <c r="K50" s="26"/>
      <c r="L50" s="26"/>
    </row>
    <row r="51" spans="1:12" s="2" customFormat="1" ht="24" customHeight="1">
      <c r="A51" s="26"/>
      <c r="B51" s="26"/>
      <c r="C51" s="26"/>
      <c r="D51" s="26"/>
      <c r="E51" s="26"/>
      <c r="F51" s="26"/>
      <c r="G51" s="26"/>
      <c r="H51" s="26"/>
      <c r="I51" s="26"/>
      <c r="J51" s="26"/>
      <c r="K51" s="26"/>
      <c r="L51" s="26"/>
    </row>
    <row r="52" spans="1:12" s="2" customFormat="1" ht="24.75" customHeight="1">
      <c r="A52" s="26"/>
      <c r="B52" s="26"/>
      <c r="C52" s="26"/>
      <c r="D52" s="26"/>
      <c r="E52" s="26"/>
      <c r="F52" s="26"/>
      <c r="G52" s="26"/>
      <c r="H52" s="26"/>
      <c r="I52" s="26"/>
      <c r="J52" s="26"/>
      <c r="K52" s="26"/>
      <c r="L52" s="26"/>
    </row>
    <row r="53" spans="1:12" s="2" customFormat="1" ht="19.5" customHeight="1">
      <c r="A53" s="26"/>
      <c r="B53" s="26"/>
      <c r="C53" s="26"/>
      <c r="D53" s="26"/>
      <c r="E53" s="26"/>
      <c r="F53" s="26"/>
      <c r="G53" s="26"/>
      <c r="H53" s="26"/>
      <c r="I53" s="26"/>
      <c r="J53" s="26"/>
      <c r="K53" s="26"/>
      <c r="L53" s="26"/>
    </row>
    <row r="54" spans="1:12" s="2" customFormat="1" ht="19.5" customHeight="1">
      <c r="A54" s="26"/>
      <c r="B54" s="26"/>
      <c r="C54" s="26"/>
      <c r="D54" s="26"/>
      <c r="E54" s="26"/>
      <c r="F54" s="26"/>
      <c r="G54" s="26"/>
      <c r="H54" s="26"/>
      <c r="I54" s="26"/>
      <c r="J54" s="26"/>
      <c r="K54" s="26"/>
      <c r="L54" s="26"/>
    </row>
    <row r="55" spans="1:12" s="2" customFormat="1" ht="19.5" customHeight="1">
      <c r="A55" s="26"/>
      <c r="B55" s="26"/>
      <c r="C55" s="26"/>
      <c r="D55" s="26"/>
      <c r="E55" s="26"/>
      <c r="F55" s="26"/>
      <c r="G55" s="26"/>
      <c r="H55" s="26"/>
      <c r="I55" s="26"/>
      <c r="J55" s="26"/>
      <c r="K55" s="26"/>
      <c r="L55" s="26"/>
    </row>
    <row r="56" spans="1:12" s="2" customFormat="1" ht="19.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7"/>
      <c r="L62" s="27"/>
    </row>
    <row r="63" spans="1:13" s="2" customFormat="1" ht="19.5" customHeight="1">
      <c r="A63" s="26"/>
      <c r="B63" s="26"/>
      <c r="C63" s="26"/>
      <c r="D63" s="26"/>
      <c r="E63" s="26"/>
      <c r="F63" s="26"/>
      <c r="G63" s="26"/>
      <c r="H63" s="26"/>
      <c r="I63" s="26"/>
      <c r="J63" s="26"/>
      <c r="K63" s="27"/>
      <c r="L63" s="27"/>
      <c r="M63" s="8"/>
    </row>
    <row r="64" spans="1:13" s="2" customFormat="1" ht="19.5" customHeight="1">
      <c r="A64" s="26"/>
      <c r="B64" s="26"/>
      <c r="C64" s="26"/>
      <c r="D64" s="26"/>
      <c r="E64" s="26"/>
      <c r="F64" s="26"/>
      <c r="G64" s="26"/>
      <c r="H64" s="26"/>
      <c r="I64" s="26"/>
      <c r="J64" s="26"/>
      <c r="K64" s="27"/>
      <c r="L64" s="27"/>
      <c r="M64" s="8"/>
    </row>
    <row r="65" spans="1:13" s="2" customFormat="1" ht="19.5" customHeight="1">
      <c r="A65" s="26"/>
      <c r="B65" s="26"/>
      <c r="C65" s="26"/>
      <c r="D65" s="26"/>
      <c r="E65" s="26"/>
      <c r="F65" s="26"/>
      <c r="G65" s="26"/>
      <c r="H65" s="26"/>
      <c r="I65" s="26"/>
      <c r="J65" s="26"/>
      <c r="K65" s="27"/>
      <c r="L65" s="27"/>
      <c r="M65" s="8"/>
    </row>
    <row r="66" spans="1:13" s="2" customFormat="1" ht="19.5" customHeight="1">
      <c r="A66" s="26"/>
      <c r="B66" s="26"/>
      <c r="C66" s="26"/>
      <c r="D66" s="26"/>
      <c r="E66" s="26"/>
      <c r="F66" s="26"/>
      <c r="G66" s="26"/>
      <c r="H66" s="26"/>
      <c r="I66" s="26"/>
      <c r="J66" s="26"/>
      <c r="K66" s="27"/>
      <c r="L66" s="27"/>
      <c r="M66" s="8"/>
    </row>
    <row r="67" spans="1:13" s="2" customFormat="1" ht="19.5" customHeight="1">
      <c r="A67" s="26"/>
      <c r="B67" s="26"/>
      <c r="C67" s="26"/>
      <c r="D67" s="26"/>
      <c r="E67" s="26"/>
      <c r="F67" s="26"/>
      <c r="G67" s="26"/>
      <c r="H67" s="26"/>
      <c r="I67" s="26"/>
      <c r="J67" s="26"/>
      <c r="K67" s="55"/>
      <c r="L67" s="55"/>
      <c r="M67" s="8"/>
    </row>
    <row r="68" spans="1:13" s="2" customFormat="1" ht="29.25" customHeight="1">
      <c r="A68" s="26"/>
      <c r="B68" s="26"/>
      <c r="C68" s="26"/>
      <c r="D68" s="26"/>
      <c r="E68" s="26"/>
      <c r="F68" s="26"/>
      <c r="G68" s="26"/>
      <c r="H68" s="26"/>
      <c r="I68" s="26"/>
      <c r="J68" s="26"/>
      <c r="K68" s="56"/>
      <c r="L68" s="56"/>
      <c r="M68" s="8"/>
    </row>
    <row r="69" spans="1:12" s="8" customFormat="1" ht="15.75">
      <c r="A69" s="26"/>
      <c r="B69" s="26"/>
      <c r="C69" s="26"/>
      <c r="D69" s="26"/>
      <c r="E69" s="26"/>
      <c r="F69" s="26"/>
      <c r="G69" s="26"/>
      <c r="H69" s="26"/>
      <c r="I69" s="26"/>
      <c r="J69" s="26"/>
      <c r="K69" s="57">
        <f>$K$26</f>
        <v>3311250</v>
      </c>
      <c r="L69" s="56"/>
    </row>
    <row r="70" spans="1:12" s="8" customFormat="1" ht="15.75">
      <c r="A70" s="26"/>
      <c r="B70" s="26"/>
      <c r="C70" s="26"/>
      <c r="D70" s="26"/>
      <c r="E70" s="26"/>
      <c r="F70" s="26"/>
      <c r="G70" s="26"/>
      <c r="H70" s="26"/>
      <c r="I70" s="26"/>
      <c r="J70" s="26"/>
      <c r="K70" s="57">
        <f>$K$47</f>
        <v>10323750</v>
      </c>
      <c r="L70" s="58"/>
    </row>
    <row r="71" spans="1:12" s="8" customFormat="1" ht="15.75">
      <c r="A71" s="26"/>
      <c r="B71" s="26"/>
      <c r="C71" s="26"/>
      <c r="D71" s="26"/>
      <c r="E71" s="26"/>
      <c r="F71" s="26"/>
      <c r="G71" s="26"/>
      <c r="H71" s="26"/>
      <c r="I71" s="26"/>
      <c r="J71" s="26"/>
      <c r="K71" s="57">
        <f>K69-K70</f>
        <v>-7012500</v>
      </c>
      <c r="L71" s="58">
        <f>K71/K69*100%</f>
        <v>-2.117780294450736</v>
      </c>
    </row>
    <row r="72" spans="1:12" s="8" customFormat="1" ht="15.75">
      <c r="A72" s="26"/>
      <c r="B72" s="26"/>
      <c r="C72" s="26"/>
      <c r="D72" s="26"/>
      <c r="E72" s="26"/>
      <c r="F72" s="26"/>
      <c r="G72" s="26"/>
      <c r="H72" s="26"/>
      <c r="I72" s="26"/>
      <c r="J72" s="26"/>
      <c r="K72" s="56"/>
      <c r="L72" s="58">
        <f>K70/K69*100%</f>
        <v>3.117780294450736</v>
      </c>
    </row>
    <row r="73" spans="1:12" s="8" customFormat="1" ht="15.75">
      <c r="A73" s="26"/>
      <c r="B73" s="28"/>
      <c r="C73" s="26"/>
      <c r="D73" s="26"/>
      <c r="E73" s="26"/>
      <c r="F73" s="26"/>
      <c r="G73" s="26"/>
      <c r="H73" s="26"/>
      <c r="I73" s="26"/>
      <c r="J73" s="26"/>
      <c r="K73" s="55"/>
      <c r="L73" s="55"/>
    </row>
    <row r="74" spans="1:12" s="8" customFormat="1" ht="15.75">
      <c r="A74" s="23"/>
      <c r="B74" s="29"/>
      <c r="C74" s="30"/>
      <c r="D74" s="30"/>
      <c r="E74" s="30"/>
      <c r="F74" s="30"/>
      <c r="G74" s="22"/>
      <c r="H74" s="22"/>
      <c r="I74" s="22"/>
      <c r="J74" s="22"/>
      <c r="K74" s="22"/>
      <c r="L74" s="22"/>
    </row>
    <row r="75" spans="1:12" s="8" customFormat="1" ht="15.75">
      <c r="A75" s="14"/>
      <c r="B75" s="15"/>
      <c r="C75" s="15"/>
      <c r="D75" s="17"/>
      <c r="E75" s="18"/>
      <c r="F75" s="15"/>
      <c r="G75" s="15"/>
      <c r="H75" s="15"/>
      <c r="I75" s="15"/>
      <c r="J75" s="15"/>
      <c r="K75" s="15"/>
      <c r="L75" s="15"/>
    </row>
    <row r="76" spans="1:12" s="8" customFormat="1" ht="15.75">
      <c r="A76" s="14"/>
      <c r="B76" s="15"/>
      <c r="C76" s="15"/>
      <c r="D76" s="17"/>
      <c r="E76" s="18"/>
      <c r="F76" s="15"/>
      <c r="G76" s="15"/>
      <c r="H76" s="15"/>
      <c r="I76" s="15"/>
      <c r="J76" s="15"/>
      <c r="K76" s="15"/>
      <c r="L76" s="15"/>
    </row>
    <row r="77" spans="1:12" s="8" customFormat="1" ht="15.75">
      <c r="A77" s="14"/>
      <c r="B77" s="15"/>
      <c r="C77" s="15"/>
      <c r="D77" s="17"/>
      <c r="E77" s="18"/>
      <c r="F77" s="15"/>
      <c r="G77" s="15"/>
      <c r="H77" s="15"/>
      <c r="I77" s="15"/>
      <c r="J77" s="15"/>
      <c r="K77" s="15"/>
      <c r="L77" s="15"/>
    </row>
    <row r="78" spans="1:12" s="8" customFormat="1" ht="15.75">
      <c r="A78" s="14"/>
      <c r="B78" s="15"/>
      <c r="C78" s="15"/>
      <c r="D78" s="17"/>
      <c r="E78" s="18"/>
      <c r="F78" s="15"/>
      <c r="G78" s="15"/>
      <c r="H78" s="15"/>
      <c r="I78" s="15"/>
      <c r="J78" s="15"/>
      <c r="K78" s="15"/>
      <c r="L78" s="15"/>
    </row>
    <row r="79" spans="1:12" s="8" customFormat="1" ht="15.75">
      <c r="A79" s="14"/>
      <c r="B79" s="15"/>
      <c r="C79" s="15"/>
      <c r="D79" s="17"/>
      <c r="E79" s="18"/>
      <c r="F79" s="15"/>
      <c r="G79" s="15"/>
      <c r="H79" s="15"/>
      <c r="I79" s="15"/>
      <c r="J79" s="15"/>
      <c r="K79" s="15"/>
      <c r="L79" s="15"/>
    </row>
    <row r="80" spans="1:12" s="8" customFormat="1" ht="15.75">
      <c r="A80" s="14"/>
      <c r="B80" s="15"/>
      <c r="C80" s="15"/>
      <c r="D80" s="17"/>
      <c r="E80" s="18"/>
      <c r="F80" s="15"/>
      <c r="G80" s="15"/>
      <c r="H80" s="15"/>
      <c r="I80" s="15"/>
      <c r="J80" s="15"/>
      <c r="K80" s="15"/>
      <c r="L80" s="15"/>
    </row>
    <row r="81" spans="1:12" s="8" customFormat="1" ht="15.75">
      <c r="A81" s="14"/>
      <c r="B81" s="15"/>
      <c r="C81" s="15"/>
      <c r="D81" s="17"/>
      <c r="E81" s="18"/>
      <c r="F81" s="15"/>
      <c r="G81" s="15"/>
      <c r="H81" s="15"/>
      <c r="I81" s="15"/>
      <c r="J81" s="15"/>
      <c r="K81" s="15"/>
      <c r="L81" s="15"/>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3" s="8" customFormat="1" ht="15.75">
      <c r="A95" s="14"/>
      <c r="B95" s="15"/>
      <c r="C95" s="15"/>
      <c r="D95" s="17"/>
      <c r="E95" s="18"/>
      <c r="F95" s="15"/>
      <c r="G95" s="15"/>
      <c r="H95" s="15"/>
      <c r="I95" s="15"/>
      <c r="J95" s="15"/>
      <c r="K95" s="15"/>
      <c r="L95" s="15"/>
      <c r="M95" s="2"/>
    </row>
    <row r="96" spans="1:13" s="8" customFormat="1" ht="15.75">
      <c r="A96" s="14"/>
      <c r="B96" s="15"/>
      <c r="C96" s="15"/>
      <c r="D96" s="17"/>
      <c r="E96" s="18"/>
      <c r="F96" s="15"/>
      <c r="G96" s="15"/>
      <c r="H96" s="15"/>
      <c r="I96" s="15"/>
      <c r="J96" s="15"/>
      <c r="K96" s="15"/>
      <c r="L96" s="15"/>
      <c r="M96" s="1"/>
    </row>
    <row r="97" spans="1:13" s="8" customFormat="1" ht="15.75">
      <c r="A97" s="14"/>
      <c r="B97" s="15"/>
      <c r="C97" s="15"/>
      <c r="D97" s="17"/>
      <c r="E97" s="18"/>
      <c r="F97" s="15"/>
      <c r="G97" s="15"/>
      <c r="H97" s="15"/>
      <c r="I97" s="15"/>
      <c r="J97" s="15"/>
      <c r="K97" s="15"/>
      <c r="L97" s="15"/>
      <c r="M97" s="1"/>
    </row>
    <row r="98" spans="1:13" s="8" customFormat="1" ht="15.75">
      <c r="A98" s="14"/>
      <c r="B98" s="15"/>
      <c r="C98" s="15"/>
      <c r="D98" s="17"/>
      <c r="E98" s="18"/>
      <c r="F98" s="15"/>
      <c r="G98" s="15"/>
      <c r="H98" s="15"/>
      <c r="I98" s="15"/>
      <c r="J98" s="15"/>
      <c r="K98" s="15"/>
      <c r="L98" s="15"/>
      <c r="M98" s="1"/>
    </row>
    <row r="99" spans="1:13" s="8" customFormat="1" ht="15.75">
      <c r="A99" s="14"/>
      <c r="B99" s="15"/>
      <c r="C99" s="15"/>
      <c r="D99" s="17"/>
      <c r="E99" s="18"/>
      <c r="F99" s="15"/>
      <c r="G99" s="15"/>
      <c r="H99" s="15"/>
      <c r="I99" s="15"/>
      <c r="J99" s="15"/>
      <c r="K99" s="15"/>
      <c r="L99" s="15"/>
      <c r="M99" s="1"/>
    </row>
    <row r="100" spans="1:13" s="8" customFormat="1" ht="15.75">
      <c r="A100" s="14"/>
      <c r="B100" s="15"/>
      <c r="C100" s="15"/>
      <c r="D100" s="17"/>
      <c r="E100" s="18"/>
      <c r="F100" s="15"/>
      <c r="G100" s="15"/>
      <c r="H100" s="15"/>
      <c r="I100" s="15"/>
      <c r="J100" s="15"/>
      <c r="K100" s="15"/>
      <c r="L100" s="15"/>
      <c r="M100" s="1"/>
    </row>
    <row r="101" spans="1:13" s="2" customFormat="1" ht="19.5" customHeight="1">
      <c r="A101" s="14"/>
      <c r="B101" s="15"/>
      <c r="C101" s="15"/>
      <c r="D101" s="17"/>
      <c r="E101" s="18"/>
      <c r="F101" s="15"/>
      <c r="G101" s="15"/>
      <c r="H101" s="15"/>
      <c r="I101" s="15"/>
      <c r="J101" s="15"/>
      <c r="K101" s="15"/>
      <c r="L101" s="15"/>
      <c r="M101" s="1"/>
    </row>
  </sheetData>
  <sheetProtection/>
  <mergeCells count="9">
    <mergeCell ref="B26:C26"/>
    <mergeCell ref="B28:L28"/>
    <mergeCell ref="B47:C47"/>
    <mergeCell ref="B1:K2"/>
    <mergeCell ref="B4:C5"/>
    <mergeCell ref="I4:K5"/>
    <mergeCell ref="B6:K6"/>
    <mergeCell ref="B7:K7"/>
    <mergeCell ref="B8:K8"/>
  </mergeCells>
  <printOptions/>
  <pageMargins left="0.2" right="0" top="0.5" bottom="0.25" header="0.05" footer="0.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Q105"/>
  <sheetViews>
    <sheetView zoomScalePageLayoutView="0" workbookViewId="0" topLeftCell="A4">
      <selection activeCell="M70" sqref="M70"/>
    </sheetView>
  </sheetViews>
  <sheetFormatPr defaultColWidth="11.421875" defaultRowHeight="19.5" customHeight="1"/>
  <cols>
    <col min="1" max="1" width="5.8515625" style="14" customWidth="1"/>
    <col min="2" max="2" width="31.8515625" style="15" customWidth="1"/>
    <col min="3" max="3" width="12.140625" style="15" customWidth="1"/>
    <col min="4" max="4" width="7.421875" style="17" customWidth="1"/>
    <col min="5" max="5" width="8.00390625" style="18" customWidth="1"/>
    <col min="6" max="6" width="9.00390625" style="15" customWidth="1"/>
    <col min="7" max="7" width="8.28125" style="15" customWidth="1"/>
    <col min="8" max="8" width="7.421875" style="15" customWidth="1"/>
    <col min="9" max="9" width="8.140625" style="15" customWidth="1"/>
    <col min="10" max="10" width="9.7109375" style="15" customWidth="1"/>
    <col min="11" max="11" width="12.421875" style="15" customWidth="1"/>
    <col min="12" max="12" width="12.851562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64</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114.75"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18" customHeight="1">
      <c r="A10" s="41">
        <v>1</v>
      </c>
      <c r="B10" s="3" t="s">
        <v>2</v>
      </c>
      <c r="C10" s="4"/>
      <c r="D10" s="5"/>
      <c r="E10" s="21"/>
      <c r="F10" s="6"/>
      <c r="G10" s="6"/>
      <c r="H10" s="6"/>
      <c r="I10" s="6"/>
      <c r="J10" s="31"/>
      <c r="K10" s="31"/>
      <c r="L10" s="42"/>
      <c r="N10" s="33"/>
    </row>
    <row r="11" spans="1:14" s="2" customFormat="1" ht="46.5" customHeight="1">
      <c r="A11" s="43" t="s">
        <v>12</v>
      </c>
      <c r="B11" s="42" t="s">
        <v>78</v>
      </c>
      <c r="C11" s="4" t="s">
        <v>46</v>
      </c>
      <c r="D11" s="7">
        <v>2</v>
      </c>
      <c r="E11" s="51">
        <v>43750</v>
      </c>
      <c r="F11" s="6"/>
      <c r="G11" s="6">
        <v>2000</v>
      </c>
      <c r="H11" s="6">
        <v>1</v>
      </c>
      <c r="I11" s="44">
        <v>6</v>
      </c>
      <c r="J11" s="31">
        <f aca="true" t="shared" si="0" ref="J11:J20">G11+F11+(D11*E11)</f>
        <v>89500</v>
      </c>
      <c r="K11" s="31">
        <f aca="true" t="shared" si="1" ref="K11:K26">J11*I11*H11</f>
        <v>537000</v>
      </c>
      <c r="L11" s="42"/>
      <c r="N11" s="34"/>
    </row>
    <row r="12" spans="1:14" s="2" customFormat="1" ht="212.25" customHeight="1">
      <c r="A12" s="43">
        <v>1.2</v>
      </c>
      <c r="B12" s="59" t="s">
        <v>79</v>
      </c>
      <c r="C12" s="4" t="s">
        <v>50</v>
      </c>
      <c r="D12" s="7">
        <v>0.5</v>
      </c>
      <c r="E12" s="51">
        <v>43750</v>
      </c>
      <c r="F12" s="6"/>
      <c r="G12" s="6">
        <v>0</v>
      </c>
      <c r="H12" s="6">
        <v>1</v>
      </c>
      <c r="I12" s="44">
        <v>6</v>
      </c>
      <c r="J12" s="31">
        <f t="shared" si="0"/>
        <v>21875</v>
      </c>
      <c r="K12" s="31">
        <f t="shared" si="1"/>
        <v>131250</v>
      </c>
      <c r="L12" s="42"/>
      <c r="N12" s="33"/>
    </row>
    <row r="13" spans="1:14" s="2" customFormat="1" ht="168.75" customHeight="1">
      <c r="A13" s="43">
        <v>1.3</v>
      </c>
      <c r="B13" s="59" t="s">
        <v>80</v>
      </c>
      <c r="C13" s="4" t="s">
        <v>52</v>
      </c>
      <c r="D13" s="7">
        <v>0.5</v>
      </c>
      <c r="E13" s="51">
        <v>43750</v>
      </c>
      <c r="F13" s="6"/>
      <c r="G13" s="6">
        <v>0</v>
      </c>
      <c r="H13" s="6">
        <v>1</v>
      </c>
      <c r="I13" s="44">
        <v>15</v>
      </c>
      <c r="J13" s="31">
        <f t="shared" si="0"/>
        <v>21875</v>
      </c>
      <c r="K13" s="31">
        <f t="shared" si="1"/>
        <v>328125</v>
      </c>
      <c r="L13" s="42"/>
      <c r="N13" s="33"/>
    </row>
    <row r="14" spans="1:14" s="2" customFormat="1" ht="36" customHeight="1">
      <c r="A14" s="41">
        <v>2</v>
      </c>
      <c r="B14" s="3" t="s">
        <v>7</v>
      </c>
      <c r="C14" s="4" t="s">
        <v>8</v>
      </c>
      <c r="D14" s="7">
        <v>0</v>
      </c>
      <c r="E14" s="51">
        <v>43750</v>
      </c>
      <c r="F14" s="6"/>
      <c r="G14" s="6"/>
      <c r="H14" s="6"/>
      <c r="I14" s="44"/>
      <c r="J14" s="31">
        <f t="shared" si="0"/>
        <v>0</v>
      </c>
      <c r="K14" s="31">
        <f t="shared" si="1"/>
        <v>0</v>
      </c>
      <c r="L14" s="42"/>
      <c r="N14" s="33"/>
    </row>
    <row r="15" spans="1:14" s="2" customFormat="1" ht="28.5" customHeight="1">
      <c r="A15" s="45"/>
      <c r="B15" s="4"/>
      <c r="C15" s="4" t="s">
        <v>17</v>
      </c>
      <c r="D15" s="7">
        <v>0</v>
      </c>
      <c r="E15" s="51">
        <v>43750</v>
      </c>
      <c r="F15" s="6"/>
      <c r="G15" s="6"/>
      <c r="H15" s="6"/>
      <c r="I15" s="44"/>
      <c r="J15" s="31">
        <f t="shared" si="0"/>
        <v>0</v>
      </c>
      <c r="K15" s="31">
        <f t="shared" si="1"/>
        <v>0</v>
      </c>
      <c r="L15" s="42"/>
      <c r="N15" s="33"/>
    </row>
    <row r="16" spans="1:14" s="2" customFormat="1" ht="30.75" customHeight="1">
      <c r="A16" s="45"/>
      <c r="B16" s="4"/>
      <c r="C16" s="4" t="s">
        <v>73</v>
      </c>
      <c r="D16" s="7">
        <v>1</v>
      </c>
      <c r="E16" s="51">
        <v>43750</v>
      </c>
      <c r="F16" s="6"/>
      <c r="G16" s="6"/>
      <c r="H16" s="6">
        <v>1</v>
      </c>
      <c r="I16" s="6">
        <v>6</v>
      </c>
      <c r="J16" s="31">
        <f t="shared" si="0"/>
        <v>43750</v>
      </c>
      <c r="K16" s="31">
        <f t="shared" si="1"/>
        <v>262500</v>
      </c>
      <c r="L16" s="42"/>
      <c r="N16" s="33"/>
    </row>
    <row r="17" spans="1:12" s="2" customFormat="1" ht="54" customHeight="1">
      <c r="A17" s="41">
        <v>3</v>
      </c>
      <c r="B17" s="3" t="s">
        <v>19</v>
      </c>
      <c r="C17" s="4"/>
      <c r="D17" s="7">
        <v>0</v>
      </c>
      <c r="E17" s="51">
        <v>43750</v>
      </c>
      <c r="F17" s="6"/>
      <c r="G17" s="6"/>
      <c r="H17" s="6">
        <v>1</v>
      </c>
      <c r="I17" s="6"/>
      <c r="J17" s="31">
        <f t="shared" si="0"/>
        <v>0</v>
      </c>
      <c r="K17" s="31">
        <f t="shared" si="1"/>
        <v>0</v>
      </c>
      <c r="L17" s="42"/>
    </row>
    <row r="18" spans="1:12" s="2" customFormat="1" ht="31.5" customHeight="1">
      <c r="A18" s="43" t="s">
        <v>23</v>
      </c>
      <c r="B18" s="4" t="s">
        <v>3</v>
      </c>
      <c r="C18" s="4"/>
      <c r="D18" s="7">
        <v>0</v>
      </c>
      <c r="E18" s="51">
        <v>43750</v>
      </c>
      <c r="F18" s="6"/>
      <c r="G18" s="51">
        <v>0</v>
      </c>
      <c r="H18" s="6">
        <v>1</v>
      </c>
      <c r="I18" s="44"/>
      <c r="J18" s="31">
        <f t="shared" si="0"/>
        <v>0</v>
      </c>
      <c r="K18" s="31">
        <f t="shared" si="1"/>
        <v>0</v>
      </c>
      <c r="L18" s="42"/>
    </row>
    <row r="19" spans="1:12" s="2" customFormat="1" ht="37.5" customHeight="1">
      <c r="A19" s="43" t="s">
        <v>22</v>
      </c>
      <c r="B19" s="4" t="s">
        <v>4</v>
      </c>
      <c r="C19" s="4"/>
      <c r="D19" s="7">
        <v>0</v>
      </c>
      <c r="E19" s="51">
        <v>0</v>
      </c>
      <c r="F19" s="6"/>
      <c r="G19" s="6"/>
      <c r="H19" s="6">
        <v>1</v>
      </c>
      <c r="I19" s="6"/>
      <c r="J19" s="31">
        <f t="shared" si="0"/>
        <v>0</v>
      </c>
      <c r="K19" s="31">
        <f t="shared" si="1"/>
        <v>0</v>
      </c>
      <c r="L19" s="42"/>
    </row>
    <row r="20" spans="1:12" s="2" customFormat="1" ht="31.5" customHeight="1">
      <c r="A20" s="43" t="s">
        <v>21</v>
      </c>
      <c r="B20" s="4" t="s">
        <v>20</v>
      </c>
      <c r="C20" s="4"/>
      <c r="D20" s="7">
        <v>0</v>
      </c>
      <c r="E20" s="51">
        <v>0</v>
      </c>
      <c r="F20" s="6"/>
      <c r="G20" s="6"/>
      <c r="H20" s="6">
        <v>1</v>
      </c>
      <c r="I20" s="6"/>
      <c r="J20" s="31">
        <f t="shared" si="0"/>
        <v>0</v>
      </c>
      <c r="K20" s="31">
        <f>J20*I20*H20</f>
        <v>0</v>
      </c>
      <c r="L20" s="42"/>
    </row>
    <row r="21" spans="1:12" s="2" customFormat="1" ht="52.5" customHeight="1">
      <c r="A21" s="41">
        <v>4</v>
      </c>
      <c r="B21" s="4" t="s">
        <v>31</v>
      </c>
      <c r="C21" s="4"/>
      <c r="D21" s="7">
        <v>0</v>
      </c>
      <c r="E21" s="51">
        <v>43750</v>
      </c>
      <c r="F21" s="6"/>
      <c r="G21" s="6"/>
      <c r="H21" s="6">
        <v>1</v>
      </c>
      <c r="I21" s="6"/>
      <c r="J21" s="31">
        <f>G21+F21+(D21*E21)</f>
        <v>0</v>
      </c>
      <c r="K21" s="31">
        <f t="shared" si="1"/>
        <v>0</v>
      </c>
      <c r="L21" s="42"/>
    </row>
    <row r="22" spans="1:12" s="2" customFormat="1" ht="34.5" customHeight="1">
      <c r="A22" s="41">
        <v>5</v>
      </c>
      <c r="B22" s="4" t="s">
        <v>30</v>
      </c>
      <c r="C22" s="4"/>
      <c r="D22" s="7">
        <v>2</v>
      </c>
      <c r="E22" s="51">
        <v>43750</v>
      </c>
      <c r="F22" s="6"/>
      <c r="G22" s="6"/>
      <c r="H22" s="6">
        <v>1</v>
      </c>
      <c r="I22" s="6">
        <v>6</v>
      </c>
      <c r="J22" s="31">
        <f>G22+F22+(D22*E22)</f>
        <v>87500</v>
      </c>
      <c r="K22" s="31">
        <f t="shared" si="1"/>
        <v>525000</v>
      </c>
      <c r="L22" s="42"/>
    </row>
    <row r="23" spans="1:12" s="2" customFormat="1" ht="27.75" customHeight="1">
      <c r="A23" s="41">
        <v>6</v>
      </c>
      <c r="B23" s="3" t="s">
        <v>9</v>
      </c>
      <c r="C23" s="4" t="s">
        <v>8</v>
      </c>
      <c r="D23" s="7">
        <v>0</v>
      </c>
      <c r="E23" s="51">
        <v>43750</v>
      </c>
      <c r="F23" s="6"/>
      <c r="G23" s="6"/>
      <c r="H23" s="6">
        <v>0</v>
      </c>
      <c r="I23" s="6">
        <v>0</v>
      </c>
      <c r="J23" s="31">
        <f>G23+F23+(D23*E23)</f>
        <v>0</v>
      </c>
      <c r="K23" s="31">
        <f t="shared" si="1"/>
        <v>0</v>
      </c>
      <c r="L23" s="42"/>
    </row>
    <row r="24" spans="1:12" s="2" customFormat="1" ht="23.25" customHeight="1">
      <c r="A24" s="37"/>
      <c r="B24" s="4"/>
      <c r="C24" s="4" t="s">
        <v>17</v>
      </c>
      <c r="D24" s="7">
        <v>0</v>
      </c>
      <c r="E24" s="51">
        <v>43750</v>
      </c>
      <c r="F24" s="6"/>
      <c r="G24" s="6"/>
      <c r="H24" s="6">
        <v>0</v>
      </c>
      <c r="I24" s="6">
        <v>0</v>
      </c>
      <c r="J24" s="31">
        <f>D24*E24+F24+G24</f>
        <v>0</v>
      </c>
      <c r="K24" s="31">
        <f t="shared" si="1"/>
        <v>0</v>
      </c>
      <c r="L24" s="42"/>
    </row>
    <row r="25" spans="1:12" s="2" customFormat="1" ht="31.5" customHeight="1">
      <c r="A25" s="37"/>
      <c r="B25" s="4"/>
      <c r="C25" s="4" t="s">
        <v>73</v>
      </c>
      <c r="D25" s="7">
        <v>0.5</v>
      </c>
      <c r="E25" s="51">
        <v>43750</v>
      </c>
      <c r="F25" s="6"/>
      <c r="G25" s="6"/>
      <c r="H25" s="6">
        <v>1</v>
      </c>
      <c r="I25" s="6">
        <v>6</v>
      </c>
      <c r="J25" s="31">
        <f>G25+F25+(D25*E25)</f>
        <v>21875</v>
      </c>
      <c r="K25" s="31">
        <f t="shared" si="1"/>
        <v>131250</v>
      </c>
      <c r="L25" s="42"/>
    </row>
    <row r="26" spans="1:12" s="2" customFormat="1" ht="33" customHeight="1">
      <c r="A26" s="46"/>
      <c r="B26" s="4"/>
      <c r="C26" s="4" t="s">
        <v>6</v>
      </c>
      <c r="D26" s="7">
        <v>0</v>
      </c>
      <c r="E26" s="51">
        <v>43750</v>
      </c>
      <c r="F26" s="6"/>
      <c r="G26" s="6"/>
      <c r="H26" s="6">
        <v>1</v>
      </c>
      <c r="I26" s="6"/>
      <c r="J26" s="31">
        <f>G26+F26+(D26*E26)</f>
        <v>0</v>
      </c>
      <c r="K26" s="31">
        <f t="shared" si="1"/>
        <v>0</v>
      </c>
      <c r="L26" s="42"/>
    </row>
    <row r="27" spans="1:12" s="2" customFormat="1" ht="33.75" customHeight="1">
      <c r="A27" s="43"/>
      <c r="B27" s="97" t="s">
        <v>1</v>
      </c>
      <c r="C27" s="97"/>
      <c r="D27" s="47"/>
      <c r="E27" s="48"/>
      <c r="F27" s="48">
        <f>SUM(F10:F21)</f>
        <v>0</v>
      </c>
      <c r="G27" s="48">
        <f>SUM(G10:G26)</f>
        <v>2000</v>
      </c>
      <c r="H27" s="49"/>
      <c r="I27" s="48"/>
      <c r="J27" s="50">
        <f>SUM(J10:J26)</f>
        <v>286375</v>
      </c>
      <c r="K27" s="50">
        <f>SUM(K10:K26)</f>
        <v>1915125</v>
      </c>
      <c r="L27" s="48"/>
    </row>
    <row r="28" spans="1:12" s="2" customFormat="1" ht="18" customHeight="1">
      <c r="A28" s="9"/>
      <c r="B28" s="10"/>
      <c r="C28" s="10"/>
      <c r="D28" s="11"/>
      <c r="E28" s="12"/>
      <c r="F28" s="12"/>
      <c r="G28" s="12"/>
      <c r="H28" s="13"/>
      <c r="I28" s="12"/>
      <c r="J28" s="12"/>
      <c r="K28" s="12"/>
      <c r="L28" s="12"/>
    </row>
    <row r="29" spans="1:12" s="2" customFormat="1" ht="15.75">
      <c r="A29" s="19" t="s">
        <v>11</v>
      </c>
      <c r="B29" s="98" t="s">
        <v>34</v>
      </c>
      <c r="C29" s="98"/>
      <c r="D29" s="98"/>
      <c r="E29" s="98"/>
      <c r="F29" s="98"/>
      <c r="G29" s="98"/>
      <c r="H29" s="98"/>
      <c r="I29" s="98"/>
      <c r="J29" s="98"/>
      <c r="K29" s="98"/>
      <c r="L29" s="98"/>
    </row>
    <row r="30" spans="1:12" s="2" customFormat="1" ht="18" customHeight="1">
      <c r="A30" s="23"/>
      <c r="B30" s="22"/>
      <c r="C30" s="22"/>
      <c r="D30" s="24"/>
      <c r="E30" s="25"/>
      <c r="F30" s="22"/>
      <c r="G30" s="22"/>
      <c r="H30" s="22"/>
      <c r="I30" s="22"/>
      <c r="J30" s="22"/>
      <c r="K30" s="22"/>
      <c r="L30" s="22"/>
    </row>
    <row r="31" spans="1:12" s="2" customFormat="1" ht="109.5" customHeight="1">
      <c r="A31" s="37" t="s">
        <v>0</v>
      </c>
      <c r="B31" s="37" t="s">
        <v>13</v>
      </c>
      <c r="C31" s="37" t="s">
        <v>15</v>
      </c>
      <c r="D31" s="38" t="s">
        <v>24</v>
      </c>
      <c r="E31" s="39" t="s">
        <v>25</v>
      </c>
      <c r="F31" s="40" t="s">
        <v>26</v>
      </c>
      <c r="G31" s="38" t="s">
        <v>27</v>
      </c>
      <c r="H31" s="38" t="s">
        <v>16</v>
      </c>
      <c r="I31" s="38" t="s">
        <v>14</v>
      </c>
      <c r="J31" s="38" t="s">
        <v>28</v>
      </c>
      <c r="K31" s="38" t="s">
        <v>29</v>
      </c>
      <c r="L31" s="38" t="s">
        <v>5</v>
      </c>
    </row>
    <row r="32" spans="1:12" s="2" customFormat="1" ht="37.5" customHeight="1">
      <c r="A32" s="41">
        <v>1</v>
      </c>
      <c r="B32" s="3" t="s">
        <v>2</v>
      </c>
      <c r="C32" s="4"/>
      <c r="D32" s="5"/>
      <c r="E32" s="21"/>
      <c r="F32" s="6"/>
      <c r="G32" s="6"/>
      <c r="H32" s="6"/>
      <c r="I32" s="6"/>
      <c r="J32" s="6"/>
      <c r="K32" s="6"/>
      <c r="L32" s="42"/>
    </row>
    <row r="33" spans="1:12" s="2" customFormat="1" ht="39.75" customHeight="1">
      <c r="A33" s="43" t="s">
        <v>12</v>
      </c>
      <c r="B33" s="42" t="s">
        <v>78</v>
      </c>
      <c r="C33" s="4" t="s">
        <v>46</v>
      </c>
      <c r="D33" s="7">
        <v>2</v>
      </c>
      <c r="E33" s="51">
        <v>43750</v>
      </c>
      <c r="F33" s="6"/>
      <c r="G33" s="6">
        <v>2000</v>
      </c>
      <c r="H33" s="6">
        <v>1</v>
      </c>
      <c r="I33" s="44">
        <v>6</v>
      </c>
      <c r="J33" s="31">
        <f aca="true" t="shared" si="2" ref="J33:J42">G33+F33+(D33*E33)</f>
        <v>89500</v>
      </c>
      <c r="K33" s="31">
        <f aca="true" t="shared" si="3" ref="K33:K41">J33*I33*H33</f>
        <v>537000</v>
      </c>
      <c r="L33" s="42" t="s">
        <v>45</v>
      </c>
    </row>
    <row r="34" spans="1:12" s="35" customFormat="1" ht="216" customHeight="1">
      <c r="A34" s="43">
        <v>1.2</v>
      </c>
      <c r="B34" s="42" t="s">
        <v>79</v>
      </c>
      <c r="C34" s="4" t="s">
        <v>50</v>
      </c>
      <c r="D34" s="7">
        <v>2</v>
      </c>
      <c r="E34" s="51">
        <v>43750</v>
      </c>
      <c r="F34" s="6"/>
      <c r="G34" s="6">
        <v>50000</v>
      </c>
      <c r="H34" s="6">
        <v>1</v>
      </c>
      <c r="I34" s="44">
        <v>6</v>
      </c>
      <c r="J34" s="31">
        <f t="shared" si="2"/>
        <v>137500</v>
      </c>
      <c r="K34" s="31">
        <f t="shared" si="3"/>
        <v>825000</v>
      </c>
      <c r="L34" s="42" t="s">
        <v>81</v>
      </c>
    </row>
    <row r="35" spans="1:12" s="2" customFormat="1" ht="195" customHeight="1">
      <c r="A35" s="43">
        <v>1.3</v>
      </c>
      <c r="B35" s="59" t="s">
        <v>56</v>
      </c>
      <c r="C35" s="4" t="s">
        <v>50</v>
      </c>
      <c r="D35" s="7">
        <v>2</v>
      </c>
      <c r="E35" s="51">
        <v>43750</v>
      </c>
      <c r="F35" s="6"/>
      <c r="G35" s="6">
        <v>50000</v>
      </c>
      <c r="H35" s="6">
        <v>1</v>
      </c>
      <c r="I35" s="44">
        <v>15</v>
      </c>
      <c r="J35" s="31">
        <f t="shared" si="2"/>
        <v>137500</v>
      </c>
      <c r="K35" s="31">
        <f t="shared" si="3"/>
        <v>2062500</v>
      </c>
      <c r="L35" s="42"/>
    </row>
    <row r="36" spans="1:14" s="2" customFormat="1" ht="41.25" customHeight="1">
      <c r="A36" s="41">
        <v>2</v>
      </c>
      <c r="B36" s="3" t="s">
        <v>7</v>
      </c>
      <c r="C36" s="4" t="s">
        <v>8</v>
      </c>
      <c r="D36" s="7">
        <v>5</v>
      </c>
      <c r="E36" s="51">
        <v>43750</v>
      </c>
      <c r="F36" s="6"/>
      <c r="G36" s="6"/>
      <c r="H36" s="6">
        <v>1</v>
      </c>
      <c r="I36" s="44">
        <v>6</v>
      </c>
      <c r="J36" s="31">
        <f t="shared" si="2"/>
        <v>218750</v>
      </c>
      <c r="K36" s="31">
        <f t="shared" si="3"/>
        <v>1312500</v>
      </c>
      <c r="L36" s="42"/>
      <c r="N36" s="34"/>
    </row>
    <row r="37" spans="1:14" s="2" customFormat="1" ht="33.75" customHeight="1">
      <c r="A37" s="45"/>
      <c r="B37" s="4"/>
      <c r="C37" s="4" t="s">
        <v>17</v>
      </c>
      <c r="D37" s="7">
        <v>0</v>
      </c>
      <c r="E37" s="51">
        <v>43750</v>
      </c>
      <c r="F37" s="6"/>
      <c r="G37" s="6"/>
      <c r="H37" s="6"/>
      <c r="I37" s="44"/>
      <c r="J37" s="31">
        <f t="shared" si="2"/>
        <v>0</v>
      </c>
      <c r="K37" s="31">
        <f t="shared" si="3"/>
        <v>0</v>
      </c>
      <c r="L37" s="42"/>
      <c r="N37" s="33"/>
    </row>
    <row r="38" spans="1:14" s="2" customFormat="1" ht="36" customHeight="1">
      <c r="A38" s="45"/>
      <c r="B38" s="4"/>
      <c r="C38" s="4" t="s">
        <v>73</v>
      </c>
      <c r="D38" s="7">
        <v>0</v>
      </c>
      <c r="E38" s="51">
        <v>43750</v>
      </c>
      <c r="F38" s="6"/>
      <c r="G38" s="6"/>
      <c r="H38" s="6"/>
      <c r="I38" s="6"/>
      <c r="J38" s="31">
        <f t="shared" si="2"/>
        <v>0</v>
      </c>
      <c r="K38" s="31">
        <f t="shared" si="3"/>
        <v>0</v>
      </c>
      <c r="L38" s="42"/>
      <c r="N38" s="33"/>
    </row>
    <row r="39" spans="1:14" s="2" customFormat="1" ht="46.5" customHeight="1">
      <c r="A39" s="41">
        <v>3</v>
      </c>
      <c r="B39" s="3" t="s">
        <v>19</v>
      </c>
      <c r="C39" s="4"/>
      <c r="D39" s="7">
        <v>0</v>
      </c>
      <c r="E39" s="51">
        <v>43750</v>
      </c>
      <c r="F39" s="6"/>
      <c r="G39" s="6"/>
      <c r="H39" s="6"/>
      <c r="I39" s="6"/>
      <c r="J39" s="31">
        <f t="shared" si="2"/>
        <v>0</v>
      </c>
      <c r="K39" s="31">
        <f t="shared" si="3"/>
        <v>0</v>
      </c>
      <c r="L39" s="42"/>
      <c r="N39" s="33"/>
    </row>
    <row r="40" spans="1:14" s="2" customFormat="1" ht="36" customHeight="1">
      <c r="A40" s="43" t="s">
        <v>23</v>
      </c>
      <c r="B40" s="4" t="s">
        <v>3</v>
      </c>
      <c r="C40" s="4"/>
      <c r="D40" s="7">
        <v>0</v>
      </c>
      <c r="E40" s="51">
        <v>43750</v>
      </c>
      <c r="F40" s="6"/>
      <c r="G40" s="51"/>
      <c r="H40" s="6"/>
      <c r="I40" s="6"/>
      <c r="J40" s="31">
        <f t="shared" si="2"/>
        <v>0</v>
      </c>
      <c r="K40" s="31">
        <f t="shared" si="3"/>
        <v>0</v>
      </c>
      <c r="L40" s="42"/>
      <c r="N40" s="33"/>
    </row>
    <row r="41" spans="1:12" s="2" customFormat="1" ht="42.75" customHeight="1">
      <c r="A41" s="43" t="s">
        <v>22</v>
      </c>
      <c r="B41" s="4" t="s">
        <v>4</v>
      </c>
      <c r="C41" s="4"/>
      <c r="D41" s="7">
        <v>0</v>
      </c>
      <c r="E41" s="51">
        <v>0</v>
      </c>
      <c r="F41" s="6"/>
      <c r="G41" s="6"/>
      <c r="H41" s="6"/>
      <c r="I41" s="6"/>
      <c r="J41" s="31">
        <f t="shared" si="2"/>
        <v>0</v>
      </c>
      <c r="K41" s="31">
        <f t="shared" si="3"/>
        <v>0</v>
      </c>
      <c r="L41" s="42"/>
    </row>
    <row r="42" spans="1:12" s="2" customFormat="1" ht="31.5" customHeight="1">
      <c r="A42" s="43" t="s">
        <v>21</v>
      </c>
      <c r="B42" s="4" t="s">
        <v>20</v>
      </c>
      <c r="C42" s="4"/>
      <c r="D42" s="7">
        <v>0</v>
      </c>
      <c r="E42" s="51">
        <v>0</v>
      </c>
      <c r="F42" s="6"/>
      <c r="G42" s="6"/>
      <c r="H42" s="6"/>
      <c r="I42" s="6"/>
      <c r="J42" s="31">
        <f t="shared" si="2"/>
        <v>0</v>
      </c>
      <c r="K42" s="31">
        <f>J42*I42*H42</f>
        <v>0</v>
      </c>
      <c r="L42" s="42"/>
    </row>
    <row r="43" spans="1:12" s="2" customFormat="1" ht="59.25" customHeight="1">
      <c r="A43" s="41">
        <v>4</v>
      </c>
      <c r="B43" s="4" t="s">
        <v>31</v>
      </c>
      <c r="C43" s="4"/>
      <c r="D43" s="7">
        <v>0</v>
      </c>
      <c r="E43" s="51">
        <v>43750</v>
      </c>
      <c r="F43" s="6"/>
      <c r="G43" s="6"/>
      <c r="H43" s="6"/>
      <c r="I43" s="6"/>
      <c r="J43" s="31">
        <f>G43+F43+(D43*E43)</f>
        <v>0</v>
      </c>
      <c r="K43" s="31">
        <f aca="true" t="shared" si="4" ref="K43:K48">J43*I43*H43</f>
        <v>0</v>
      </c>
      <c r="L43" s="42"/>
    </row>
    <row r="44" spans="1:12" s="2" customFormat="1" ht="31.5" customHeight="1">
      <c r="A44" s="41">
        <v>5</v>
      </c>
      <c r="B44" s="4" t="s">
        <v>30</v>
      </c>
      <c r="C44" s="4"/>
      <c r="D44" s="7">
        <v>2</v>
      </c>
      <c r="E44" s="51">
        <v>43750</v>
      </c>
      <c r="F44" s="6"/>
      <c r="G44" s="6"/>
      <c r="H44" s="6">
        <v>1</v>
      </c>
      <c r="I44" s="6">
        <v>6</v>
      </c>
      <c r="J44" s="31">
        <f>G44+F44+(D44*E44)</f>
        <v>87500</v>
      </c>
      <c r="K44" s="31">
        <f t="shared" si="4"/>
        <v>525000</v>
      </c>
      <c r="L44" s="42"/>
    </row>
    <row r="45" spans="1:12" s="2" customFormat="1" ht="30" customHeight="1">
      <c r="A45" s="41">
        <v>6</v>
      </c>
      <c r="B45" s="3" t="s">
        <v>9</v>
      </c>
      <c r="C45" s="4" t="s">
        <v>8</v>
      </c>
      <c r="D45" s="7">
        <v>5</v>
      </c>
      <c r="E45" s="51">
        <v>43750</v>
      </c>
      <c r="F45" s="6"/>
      <c r="G45" s="6"/>
      <c r="H45" s="6"/>
      <c r="I45" s="6"/>
      <c r="J45" s="31">
        <f>G45+F45+(D45*E45)</f>
        <v>218750</v>
      </c>
      <c r="K45" s="31">
        <f t="shared" si="4"/>
        <v>0</v>
      </c>
      <c r="L45" s="42"/>
    </row>
    <row r="46" spans="1:12" s="2" customFormat="1" ht="29.25" customHeight="1">
      <c r="A46" s="37"/>
      <c r="B46" s="4"/>
      <c r="C46" s="4" t="s">
        <v>17</v>
      </c>
      <c r="D46" s="7">
        <v>0</v>
      </c>
      <c r="E46" s="51">
        <v>43750</v>
      </c>
      <c r="F46" s="6"/>
      <c r="G46" s="6"/>
      <c r="H46" s="6"/>
      <c r="I46" s="6"/>
      <c r="J46" s="31">
        <f>D46*E46+F46+G46</f>
        <v>0</v>
      </c>
      <c r="K46" s="31">
        <f t="shared" si="4"/>
        <v>0</v>
      </c>
      <c r="L46" s="42"/>
    </row>
    <row r="47" spans="1:12" s="2" customFormat="1" ht="36.75" customHeight="1">
      <c r="A47" s="37"/>
      <c r="B47" s="4"/>
      <c r="C47" s="4" t="s">
        <v>73</v>
      </c>
      <c r="D47" s="7">
        <v>0</v>
      </c>
      <c r="E47" s="51">
        <v>43750</v>
      </c>
      <c r="F47" s="6"/>
      <c r="G47" s="6"/>
      <c r="H47" s="6">
        <v>1</v>
      </c>
      <c r="I47" s="6">
        <v>6</v>
      </c>
      <c r="J47" s="31">
        <v>21875</v>
      </c>
      <c r="K47" s="31">
        <f t="shared" si="4"/>
        <v>131250</v>
      </c>
      <c r="L47" s="42"/>
    </row>
    <row r="48" spans="1:12" s="2" customFormat="1" ht="27" customHeight="1">
      <c r="A48" s="46"/>
      <c r="B48" s="4"/>
      <c r="C48" s="4" t="s">
        <v>6</v>
      </c>
      <c r="D48" s="7">
        <v>0</v>
      </c>
      <c r="E48" s="51">
        <v>43750</v>
      </c>
      <c r="F48" s="6"/>
      <c r="G48" s="6"/>
      <c r="H48" s="6"/>
      <c r="I48" s="6"/>
      <c r="J48" s="31"/>
      <c r="K48" s="31">
        <f t="shared" si="4"/>
        <v>0</v>
      </c>
      <c r="L48" s="42"/>
    </row>
    <row r="49" spans="1:12" s="2" customFormat="1" ht="32.25" customHeight="1">
      <c r="A49" s="43"/>
      <c r="B49" s="97" t="s">
        <v>1</v>
      </c>
      <c r="C49" s="97"/>
      <c r="D49" s="47"/>
      <c r="E49" s="48"/>
      <c r="F49" s="48">
        <f>SUM(F32:F43)</f>
        <v>0</v>
      </c>
      <c r="G49" s="48">
        <f>SUM(G32:G48)</f>
        <v>102000</v>
      </c>
      <c r="H49" s="49"/>
      <c r="I49" s="48"/>
      <c r="J49" s="50">
        <f>SUM(J32:J48)</f>
        <v>911375</v>
      </c>
      <c r="K49" s="50">
        <f>SUM(K32:K48)</f>
        <v>5393250</v>
      </c>
      <c r="L49" s="48"/>
    </row>
    <row r="50" spans="1:12" s="2" customFormat="1" ht="22.5" customHeight="1">
      <c r="A50" s="26"/>
      <c r="B50" s="26"/>
      <c r="C50" s="26"/>
      <c r="D50" s="26"/>
      <c r="E50" s="26"/>
      <c r="F50" s="26"/>
      <c r="G50" s="26"/>
      <c r="H50" s="26"/>
      <c r="I50" s="26"/>
      <c r="J50" s="26"/>
      <c r="K50" s="26"/>
      <c r="L50" s="26"/>
    </row>
    <row r="51" spans="1:12" s="2" customFormat="1" ht="33.75" customHeight="1">
      <c r="A51" s="26"/>
      <c r="B51" s="26"/>
      <c r="C51" s="26"/>
      <c r="D51" s="26"/>
      <c r="E51" s="26"/>
      <c r="F51" s="26"/>
      <c r="G51" s="26"/>
      <c r="H51" s="26"/>
      <c r="I51" s="26"/>
      <c r="J51" s="26"/>
      <c r="K51" s="26"/>
      <c r="L51" s="26"/>
    </row>
    <row r="52" spans="1:12" s="2" customFormat="1" ht="18" customHeight="1">
      <c r="A52" s="26"/>
      <c r="B52" s="26"/>
      <c r="C52" s="26"/>
      <c r="D52" s="26"/>
      <c r="E52" s="26"/>
      <c r="F52" s="26"/>
      <c r="G52" s="26"/>
      <c r="H52" s="26"/>
      <c r="I52" s="26"/>
      <c r="J52" s="26"/>
      <c r="K52" s="26"/>
      <c r="L52" s="26"/>
    </row>
    <row r="53" spans="1:12" s="2" customFormat="1" ht="15.75">
      <c r="A53" s="26"/>
      <c r="B53" s="26"/>
      <c r="C53" s="26"/>
      <c r="D53" s="26"/>
      <c r="E53" s="26"/>
      <c r="F53" s="26"/>
      <c r="G53" s="26"/>
      <c r="H53" s="26"/>
      <c r="I53" s="26"/>
      <c r="J53" s="26"/>
      <c r="K53" s="26"/>
      <c r="L53" s="26"/>
    </row>
    <row r="54" spans="1:12" s="2" customFormat="1" ht="18" customHeight="1">
      <c r="A54" s="26"/>
      <c r="B54" s="26"/>
      <c r="C54" s="26"/>
      <c r="D54" s="26"/>
      <c r="E54" s="26"/>
      <c r="F54" s="26"/>
      <c r="G54" s="26"/>
      <c r="H54" s="26"/>
      <c r="I54" s="26"/>
      <c r="J54" s="26"/>
      <c r="K54" s="26"/>
      <c r="L54" s="26"/>
    </row>
    <row r="55" spans="1:12" s="2" customFormat="1" ht="24" customHeight="1">
      <c r="A55" s="26"/>
      <c r="B55" s="26"/>
      <c r="C55" s="26"/>
      <c r="D55" s="26"/>
      <c r="E55" s="26"/>
      <c r="F55" s="26"/>
      <c r="G55" s="26"/>
      <c r="H55" s="26"/>
      <c r="I55" s="26"/>
      <c r="J55" s="26"/>
      <c r="K55" s="26"/>
      <c r="L55" s="26"/>
    </row>
    <row r="56" spans="1:12" s="2" customFormat="1" ht="24.7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6"/>
      <c r="L62" s="26"/>
    </row>
    <row r="63" spans="1:12" s="2" customFormat="1" ht="19.5" customHeight="1">
      <c r="A63" s="26"/>
      <c r="B63" s="26"/>
      <c r="C63" s="26"/>
      <c r="D63" s="26"/>
      <c r="E63" s="26"/>
      <c r="F63" s="26"/>
      <c r="G63" s="26"/>
      <c r="H63" s="26"/>
      <c r="I63" s="26"/>
      <c r="J63" s="26"/>
      <c r="K63" s="26"/>
      <c r="L63" s="26"/>
    </row>
    <row r="64" spans="1:12" s="2" customFormat="1" ht="19.5" customHeight="1">
      <c r="A64" s="26"/>
      <c r="B64" s="26"/>
      <c r="C64" s="26"/>
      <c r="D64" s="26"/>
      <c r="E64" s="26"/>
      <c r="F64" s="26"/>
      <c r="G64" s="26"/>
      <c r="H64" s="26"/>
      <c r="I64" s="26"/>
      <c r="J64" s="26"/>
      <c r="K64" s="26"/>
      <c r="L64" s="26"/>
    </row>
    <row r="65" spans="1:12" s="2" customFormat="1" ht="19.5" customHeight="1">
      <c r="A65" s="26"/>
      <c r="B65" s="26"/>
      <c r="C65" s="26"/>
      <c r="D65" s="26"/>
      <c r="E65" s="26"/>
      <c r="F65" s="26"/>
      <c r="G65" s="26"/>
      <c r="H65" s="26"/>
      <c r="I65" s="26"/>
      <c r="J65" s="26"/>
      <c r="K65" s="26"/>
      <c r="L65" s="26"/>
    </row>
    <row r="66" spans="1:12" s="2" customFormat="1" ht="19.5" customHeight="1">
      <c r="A66" s="26"/>
      <c r="B66" s="26"/>
      <c r="C66" s="26"/>
      <c r="D66" s="26"/>
      <c r="E66" s="26"/>
      <c r="F66" s="26"/>
      <c r="G66" s="26"/>
      <c r="H66" s="26"/>
      <c r="I66" s="26"/>
      <c r="J66" s="26"/>
      <c r="K66" s="27"/>
      <c r="L66" s="27"/>
    </row>
    <row r="67" spans="1:12" s="2" customFormat="1" ht="19.5" customHeight="1">
      <c r="A67" s="26"/>
      <c r="B67" s="26"/>
      <c r="C67" s="26"/>
      <c r="D67" s="26"/>
      <c r="E67" s="26"/>
      <c r="F67" s="26"/>
      <c r="G67" s="26"/>
      <c r="H67" s="26"/>
      <c r="I67" s="26"/>
      <c r="J67" s="26"/>
      <c r="K67" s="27"/>
      <c r="L67" s="27"/>
    </row>
    <row r="68" spans="1:12" s="2" customFormat="1" ht="19.5" customHeight="1">
      <c r="A68" s="26"/>
      <c r="B68" s="26"/>
      <c r="C68" s="26"/>
      <c r="D68" s="26"/>
      <c r="E68" s="26"/>
      <c r="F68" s="26"/>
      <c r="G68" s="26"/>
      <c r="H68" s="26"/>
      <c r="I68" s="26"/>
      <c r="J68" s="26"/>
      <c r="K68" s="27"/>
      <c r="L68" s="27"/>
    </row>
    <row r="69" spans="1:12" s="2" customFormat="1" ht="19.5" customHeight="1">
      <c r="A69" s="26"/>
      <c r="B69" s="26"/>
      <c r="C69" s="26"/>
      <c r="D69" s="26"/>
      <c r="E69" s="26"/>
      <c r="F69" s="26"/>
      <c r="G69" s="26"/>
      <c r="H69" s="26"/>
      <c r="I69" s="26"/>
      <c r="J69" s="26"/>
      <c r="K69" s="27"/>
      <c r="L69" s="27"/>
    </row>
    <row r="70" spans="1:13" s="2" customFormat="1" ht="19.5" customHeight="1">
      <c r="A70" s="26"/>
      <c r="B70" s="26"/>
      <c r="C70" s="26"/>
      <c r="D70" s="26"/>
      <c r="E70" s="26"/>
      <c r="F70" s="26"/>
      <c r="G70" s="26"/>
      <c r="H70" s="26"/>
      <c r="I70" s="26"/>
      <c r="J70" s="26"/>
      <c r="K70" s="27"/>
      <c r="L70" s="27"/>
      <c r="M70" s="8"/>
    </row>
    <row r="71" spans="1:13" s="2" customFormat="1" ht="19.5" customHeight="1">
      <c r="A71" s="26"/>
      <c r="B71" s="26"/>
      <c r="C71" s="26"/>
      <c r="D71" s="26"/>
      <c r="E71" s="26"/>
      <c r="F71" s="26"/>
      <c r="G71" s="26"/>
      <c r="H71" s="26"/>
      <c r="I71" s="26"/>
      <c r="J71" s="26"/>
      <c r="K71" s="27"/>
      <c r="L71" s="27"/>
      <c r="M71" s="8"/>
    </row>
    <row r="72" spans="1:13" s="2" customFormat="1" ht="29.25" customHeight="1">
      <c r="A72" s="26"/>
      <c r="B72" s="26"/>
      <c r="C72" s="26"/>
      <c r="D72" s="26"/>
      <c r="E72" s="26"/>
      <c r="F72" s="26"/>
      <c r="G72" s="26"/>
      <c r="H72" s="26"/>
      <c r="I72" s="26"/>
      <c r="J72" s="26"/>
      <c r="K72" s="55"/>
      <c r="L72" s="55"/>
      <c r="M72" s="8"/>
    </row>
    <row r="73" spans="1:12" s="8" customFormat="1" ht="15.75">
      <c r="A73" s="26"/>
      <c r="B73" s="26"/>
      <c r="C73" s="26"/>
      <c r="D73" s="26"/>
      <c r="E73" s="26"/>
      <c r="F73" s="26"/>
      <c r="G73" s="26"/>
      <c r="H73" s="26"/>
      <c r="I73" s="26"/>
      <c r="J73" s="26"/>
      <c r="K73" s="56"/>
      <c r="L73" s="56"/>
    </row>
    <row r="74" spans="1:12" s="8" customFormat="1" ht="15.75">
      <c r="A74" s="26"/>
      <c r="B74" s="26"/>
      <c r="C74" s="26"/>
      <c r="D74" s="26"/>
      <c r="E74" s="26"/>
      <c r="F74" s="26"/>
      <c r="G74" s="26"/>
      <c r="H74" s="26"/>
      <c r="I74" s="26"/>
      <c r="J74" s="26"/>
      <c r="K74" s="57">
        <f>$K$27</f>
        <v>1915125</v>
      </c>
      <c r="L74" s="56"/>
    </row>
    <row r="75" spans="1:12" s="8" customFormat="1" ht="15.75">
      <c r="A75" s="26"/>
      <c r="B75" s="26"/>
      <c r="C75" s="26"/>
      <c r="D75" s="26"/>
      <c r="E75" s="26"/>
      <c r="F75" s="26"/>
      <c r="G75" s="26"/>
      <c r="H75" s="26"/>
      <c r="I75" s="26"/>
      <c r="J75" s="26"/>
      <c r="K75" s="57">
        <f>$K$49</f>
        <v>5393250</v>
      </c>
      <c r="L75" s="58"/>
    </row>
    <row r="76" spans="1:12" s="8" customFormat="1" ht="15.75">
      <c r="A76" s="26"/>
      <c r="B76" s="26"/>
      <c r="C76" s="26"/>
      <c r="D76" s="26"/>
      <c r="E76" s="26"/>
      <c r="F76" s="26"/>
      <c r="G76" s="26"/>
      <c r="H76" s="26"/>
      <c r="I76" s="26"/>
      <c r="J76" s="26"/>
      <c r="K76" s="57">
        <f>K74-K75</f>
        <v>-3478125</v>
      </c>
      <c r="L76" s="58">
        <f>K76/K74*100%</f>
        <v>-1.8161347170550226</v>
      </c>
    </row>
    <row r="77" spans="1:12" s="8" customFormat="1" ht="15.75">
      <c r="A77" s="26"/>
      <c r="B77" s="26"/>
      <c r="C77" s="26"/>
      <c r="D77" s="26"/>
      <c r="E77" s="26"/>
      <c r="F77" s="26"/>
      <c r="G77" s="26"/>
      <c r="H77" s="26"/>
      <c r="I77" s="26"/>
      <c r="J77" s="26"/>
      <c r="K77" s="56"/>
      <c r="L77" s="58">
        <f>K75/K74*100%</f>
        <v>2.8161347170550224</v>
      </c>
    </row>
    <row r="78" spans="1:12" s="8" customFormat="1" ht="15.75">
      <c r="A78" s="26"/>
      <c r="B78" s="28"/>
      <c r="C78" s="26"/>
      <c r="D78" s="26"/>
      <c r="E78" s="26"/>
      <c r="F78" s="26"/>
      <c r="G78" s="26"/>
      <c r="H78" s="26"/>
      <c r="I78" s="26"/>
      <c r="J78" s="26"/>
      <c r="K78" s="55"/>
      <c r="L78" s="55"/>
    </row>
    <row r="79" spans="1:12" s="8" customFormat="1" ht="15.75">
      <c r="A79" s="23"/>
      <c r="B79" s="29"/>
      <c r="C79" s="30"/>
      <c r="D79" s="30"/>
      <c r="E79" s="30"/>
      <c r="F79" s="30"/>
      <c r="G79" s="22"/>
      <c r="H79" s="22"/>
      <c r="I79" s="22"/>
      <c r="J79" s="22"/>
      <c r="K79" s="22"/>
      <c r="L79" s="22"/>
    </row>
    <row r="80" spans="1:12" s="8" customFormat="1" ht="15.75">
      <c r="A80" s="14"/>
      <c r="B80" s="15"/>
      <c r="C80" s="15"/>
      <c r="D80" s="17"/>
      <c r="E80" s="18"/>
      <c r="F80" s="15"/>
      <c r="G80" s="15"/>
      <c r="H80" s="15"/>
      <c r="I80" s="15"/>
      <c r="J80" s="15"/>
      <c r="K80" s="15"/>
      <c r="L80" s="15"/>
    </row>
    <row r="81" spans="1:12" s="8" customFormat="1" ht="15.75">
      <c r="A81" s="14"/>
      <c r="B81" s="15"/>
      <c r="C81" s="15"/>
      <c r="D81" s="17"/>
      <c r="E81" s="18"/>
      <c r="F81" s="15"/>
      <c r="G81" s="15"/>
      <c r="H81" s="15"/>
      <c r="I81" s="15"/>
      <c r="J81" s="15"/>
      <c r="K81" s="15"/>
      <c r="L81" s="15"/>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2" s="8" customFormat="1" ht="15.75">
      <c r="A98" s="14"/>
      <c r="B98" s="15"/>
      <c r="C98" s="15"/>
      <c r="D98" s="17"/>
      <c r="E98" s="18"/>
      <c r="F98" s="15"/>
      <c r="G98" s="15"/>
      <c r="H98" s="15"/>
      <c r="I98" s="15"/>
      <c r="J98" s="15"/>
      <c r="K98" s="15"/>
      <c r="L98" s="15"/>
    </row>
    <row r="99" spans="1:12" s="8" customFormat="1" ht="15.75">
      <c r="A99" s="14"/>
      <c r="B99" s="15"/>
      <c r="C99" s="15"/>
      <c r="D99" s="17"/>
      <c r="E99" s="18"/>
      <c r="F99" s="15"/>
      <c r="G99" s="15"/>
      <c r="H99" s="15"/>
      <c r="I99" s="15"/>
      <c r="J99" s="15"/>
      <c r="K99" s="15"/>
      <c r="L99" s="15"/>
    </row>
    <row r="100" spans="1:12" s="8" customFormat="1" ht="15.75">
      <c r="A100" s="14"/>
      <c r="B100" s="15"/>
      <c r="C100" s="15"/>
      <c r="D100" s="17"/>
      <c r="E100" s="18"/>
      <c r="F100" s="15"/>
      <c r="G100" s="15"/>
      <c r="H100" s="15"/>
      <c r="I100" s="15"/>
      <c r="J100" s="15"/>
      <c r="K100" s="15"/>
      <c r="L100" s="15"/>
    </row>
    <row r="101" spans="1:12" s="8" customFormat="1" ht="15.75">
      <c r="A101" s="14"/>
      <c r="B101" s="15"/>
      <c r="C101" s="15"/>
      <c r="D101" s="17"/>
      <c r="E101" s="18"/>
      <c r="F101" s="15"/>
      <c r="G101" s="15"/>
      <c r="H101" s="15"/>
      <c r="I101" s="15"/>
      <c r="J101" s="15"/>
      <c r="K101" s="15"/>
      <c r="L101" s="15"/>
    </row>
    <row r="102" spans="1:13" s="8" customFormat="1" ht="15.75">
      <c r="A102" s="14"/>
      <c r="B102" s="15"/>
      <c r="C102" s="15"/>
      <c r="D102" s="17"/>
      <c r="E102" s="18"/>
      <c r="F102" s="15"/>
      <c r="G102" s="15"/>
      <c r="H102" s="15"/>
      <c r="I102" s="15"/>
      <c r="J102" s="15"/>
      <c r="K102" s="15"/>
      <c r="L102" s="15"/>
      <c r="M102" s="2"/>
    </row>
    <row r="103" spans="1:13" s="8" customFormat="1" ht="15.75">
      <c r="A103" s="14"/>
      <c r="B103" s="15"/>
      <c r="C103" s="15"/>
      <c r="D103" s="17"/>
      <c r="E103" s="18"/>
      <c r="F103" s="15"/>
      <c r="G103" s="15"/>
      <c r="H103" s="15"/>
      <c r="I103" s="15"/>
      <c r="J103" s="15"/>
      <c r="K103" s="15"/>
      <c r="L103" s="15"/>
      <c r="M103" s="1"/>
    </row>
    <row r="104" spans="1:13" s="8" customFormat="1" ht="15.75">
      <c r="A104" s="14"/>
      <c r="B104" s="15"/>
      <c r="C104" s="15"/>
      <c r="D104" s="17"/>
      <c r="E104" s="18"/>
      <c r="F104" s="15"/>
      <c r="G104" s="15"/>
      <c r="H104" s="15"/>
      <c r="I104" s="15"/>
      <c r="J104" s="15"/>
      <c r="K104" s="15"/>
      <c r="L104" s="15"/>
      <c r="M104" s="1"/>
    </row>
    <row r="105" spans="1:13" s="2" customFormat="1" ht="19.5" customHeight="1">
      <c r="A105" s="14"/>
      <c r="B105" s="15"/>
      <c r="C105" s="15"/>
      <c r="D105" s="17"/>
      <c r="E105" s="18"/>
      <c r="F105" s="15"/>
      <c r="G105" s="15"/>
      <c r="H105" s="15"/>
      <c r="I105" s="15"/>
      <c r="J105" s="15"/>
      <c r="K105" s="15"/>
      <c r="L105" s="15"/>
      <c r="M105" s="1"/>
    </row>
  </sheetData>
  <sheetProtection/>
  <mergeCells count="9">
    <mergeCell ref="B27:C27"/>
    <mergeCell ref="B29:L29"/>
    <mergeCell ref="B49:C49"/>
    <mergeCell ref="B1:K2"/>
    <mergeCell ref="B4:C5"/>
    <mergeCell ref="I4:K5"/>
    <mergeCell ref="B6:K6"/>
    <mergeCell ref="B7:K7"/>
    <mergeCell ref="B8:K8"/>
  </mergeCells>
  <printOptions/>
  <pageMargins left="0.2" right="0" top="0.5" bottom="0.25" header="0.05" footer="0"/>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Q101"/>
  <sheetViews>
    <sheetView zoomScalePageLayoutView="0" workbookViewId="0" topLeftCell="A34">
      <selection activeCell="M65" sqref="M65"/>
    </sheetView>
  </sheetViews>
  <sheetFormatPr defaultColWidth="11.421875" defaultRowHeight="19.5" customHeight="1"/>
  <cols>
    <col min="1" max="1" width="5.8515625" style="14" customWidth="1"/>
    <col min="2" max="2" width="28.8515625" style="15" customWidth="1"/>
    <col min="3" max="3" width="13.00390625" style="15" customWidth="1"/>
    <col min="4" max="4" width="7.421875" style="17" customWidth="1"/>
    <col min="5" max="5" width="10.00390625" style="18" customWidth="1"/>
    <col min="6" max="6" width="7.421875" style="15" customWidth="1"/>
    <col min="7" max="7" width="10.140625" style="15" customWidth="1"/>
    <col min="8" max="8" width="7.421875" style="15" customWidth="1"/>
    <col min="9" max="9" width="8.421875" style="15" customWidth="1"/>
    <col min="10" max="10" width="12.28125" style="15" customWidth="1"/>
    <col min="11" max="11" width="12.140625" style="15" customWidth="1"/>
    <col min="12" max="12" width="12.2812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75</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108"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30.75" customHeight="1">
      <c r="A10" s="41">
        <v>1</v>
      </c>
      <c r="B10" s="3" t="s">
        <v>2</v>
      </c>
      <c r="C10" s="4"/>
      <c r="D10" s="5"/>
      <c r="E10" s="21"/>
      <c r="F10" s="6"/>
      <c r="G10" s="6"/>
      <c r="H10" s="6"/>
      <c r="I10" s="6"/>
      <c r="J10" s="31"/>
      <c r="K10" s="31"/>
      <c r="L10" s="42"/>
      <c r="N10" s="33"/>
    </row>
    <row r="11" spans="1:14" s="2" customFormat="1" ht="37.5" customHeight="1">
      <c r="A11" s="43" t="s">
        <v>12</v>
      </c>
      <c r="B11" s="42" t="s">
        <v>77</v>
      </c>
      <c r="C11" s="4" t="s">
        <v>46</v>
      </c>
      <c r="D11" s="7">
        <v>2</v>
      </c>
      <c r="E11" s="51">
        <v>43750</v>
      </c>
      <c r="F11" s="6"/>
      <c r="G11" s="6">
        <v>2000</v>
      </c>
      <c r="H11" s="6">
        <v>1</v>
      </c>
      <c r="I11" s="44">
        <v>1</v>
      </c>
      <c r="J11" s="31">
        <f aca="true" t="shared" si="0" ref="J11:J19">G11+F11+(D11*E11)</f>
        <v>89500</v>
      </c>
      <c r="K11" s="31">
        <f aca="true" t="shared" si="1" ref="K11:K25">J11*I11*H11</f>
        <v>89500</v>
      </c>
      <c r="L11" s="42"/>
      <c r="N11" s="34"/>
    </row>
    <row r="12" spans="1:14" s="2" customFormat="1" ht="57" customHeight="1">
      <c r="A12" s="43">
        <v>1.4</v>
      </c>
      <c r="B12" s="42" t="s">
        <v>76</v>
      </c>
      <c r="C12" s="4" t="s">
        <v>52</v>
      </c>
      <c r="D12" s="7">
        <v>2</v>
      </c>
      <c r="E12" s="51">
        <v>43750</v>
      </c>
      <c r="F12" s="6"/>
      <c r="G12" s="6">
        <v>10000</v>
      </c>
      <c r="H12" s="6">
        <v>1</v>
      </c>
      <c r="I12" s="44">
        <v>1</v>
      </c>
      <c r="J12" s="31">
        <f t="shared" si="0"/>
        <v>97500</v>
      </c>
      <c r="K12" s="31">
        <f t="shared" si="1"/>
        <v>97500</v>
      </c>
      <c r="L12" s="42"/>
      <c r="N12" s="33"/>
    </row>
    <row r="13" spans="1:14" s="2" customFormat="1" ht="35.25" customHeight="1">
      <c r="A13" s="41">
        <v>2</v>
      </c>
      <c r="B13" s="3" t="s">
        <v>7</v>
      </c>
      <c r="C13" s="4" t="s">
        <v>8</v>
      </c>
      <c r="D13" s="7">
        <v>8</v>
      </c>
      <c r="E13" s="51">
        <v>43750</v>
      </c>
      <c r="F13" s="6"/>
      <c r="G13" s="6">
        <v>3000000</v>
      </c>
      <c r="H13" s="6">
        <v>1</v>
      </c>
      <c r="I13" s="44">
        <v>1</v>
      </c>
      <c r="J13" s="31">
        <f t="shared" si="0"/>
        <v>3350000</v>
      </c>
      <c r="K13" s="31">
        <f t="shared" si="1"/>
        <v>3350000</v>
      </c>
      <c r="L13" s="42"/>
      <c r="N13" s="33"/>
    </row>
    <row r="14" spans="1:14" s="2" customFormat="1" ht="30.75" customHeight="1">
      <c r="A14" s="45"/>
      <c r="B14" s="4"/>
      <c r="C14" s="4" t="s">
        <v>17</v>
      </c>
      <c r="D14" s="7">
        <v>0</v>
      </c>
      <c r="E14" s="51">
        <v>43750</v>
      </c>
      <c r="F14" s="6"/>
      <c r="G14" s="6"/>
      <c r="H14" s="6"/>
      <c r="I14" s="44"/>
      <c r="J14" s="31">
        <f t="shared" si="0"/>
        <v>0</v>
      </c>
      <c r="K14" s="31">
        <f t="shared" si="1"/>
        <v>0</v>
      </c>
      <c r="L14" s="42"/>
      <c r="N14" s="33"/>
    </row>
    <row r="15" spans="1:14" s="2" customFormat="1" ht="30" customHeight="1">
      <c r="A15" s="45"/>
      <c r="B15" s="4"/>
      <c r="C15" s="4" t="s">
        <v>73</v>
      </c>
      <c r="D15" s="7">
        <f>-I145</f>
        <v>0</v>
      </c>
      <c r="E15" s="51">
        <v>43750</v>
      </c>
      <c r="F15" s="6"/>
      <c r="G15" s="6"/>
      <c r="H15" s="6"/>
      <c r="I15" s="6"/>
      <c r="J15" s="31">
        <f t="shared" si="0"/>
        <v>0</v>
      </c>
      <c r="K15" s="31">
        <f t="shared" si="1"/>
        <v>0</v>
      </c>
      <c r="L15" s="42"/>
      <c r="N15" s="33"/>
    </row>
    <row r="16" spans="1:14" s="2" customFormat="1" ht="30.75" customHeight="1">
      <c r="A16" s="41">
        <v>3</v>
      </c>
      <c r="B16" s="3" t="s">
        <v>19</v>
      </c>
      <c r="C16" s="4"/>
      <c r="D16" s="7">
        <v>0</v>
      </c>
      <c r="E16" s="51">
        <v>43750</v>
      </c>
      <c r="F16" s="6"/>
      <c r="G16" s="6"/>
      <c r="H16" s="6">
        <v>1</v>
      </c>
      <c r="I16" s="6"/>
      <c r="J16" s="31">
        <f t="shared" si="0"/>
        <v>0</v>
      </c>
      <c r="K16" s="31">
        <f t="shared" si="1"/>
        <v>0</v>
      </c>
      <c r="L16" s="42"/>
      <c r="N16" s="33"/>
    </row>
    <row r="17" spans="1:12" s="2" customFormat="1" ht="30" customHeight="1">
      <c r="A17" s="43" t="s">
        <v>23</v>
      </c>
      <c r="B17" s="4" t="s">
        <v>3</v>
      </c>
      <c r="C17" s="4"/>
      <c r="D17" s="7">
        <v>0</v>
      </c>
      <c r="E17" s="51">
        <v>43750</v>
      </c>
      <c r="F17" s="6"/>
      <c r="G17" s="51">
        <v>0</v>
      </c>
      <c r="H17" s="6">
        <v>1</v>
      </c>
      <c r="I17" s="44">
        <v>1</v>
      </c>
      <c r="J17" s="31">
        <f t="shared" si="0"/>
        <v>0</v>
      </c>
      <c r="K17" s="31">
        <f t="shared" si="1"/>
        <v>0</v>
      </c>
      <c r="L17" s="42"/>
    </row>
    <row r="18" spans="1:12" s="2" customFormat="1" ht="31.5" customHeight="1">
      <c r="A18" s="43" t="s">
        <v>22</v>
      </c>
      <c r="B18" s="4" t="s">
        <v>4</v>
      </c>
      <c r="C18" s="4"/>
      <c r="D18" s="7">
        <v>0</v>
      </c>
      <c r="E18" s="51">
        <v>0</v>
      </c>
      <c r="F18" s="6"/>
      <c r="G18" s="6"/>
      <c r="H18" s="6">
        <v>1</v>
      </c>
      <c r="I18" s="6"/>
      <c r="J18" s="31">
        <f t="shared" si="0"/>
        <v>0</v>
      </c>
      <c r="K18" s="31">
        <f t="shared" si="1"/>
        <v>0</v>
      </c>
      <c r="L18" s="42"/>
    </row>
    <row r="19" spans="1:12" s="2" customFormat="1" ht="26.25" customHeight="1">
      <c r="A19" s="43" t="s">
        <v>21</v>
      </c>
      <c r="B19" s="4" t="s">
        <v>20</v>
      </c>
      <c r="C19" s="4"/>
      <c r="D19" s="7">
        <v>0</v>
      </c>
      <c r="E19" s="51">
        <v>0</v>
      </c>
      <c r="F19" s="6"/>
      <c r="G19" s="6"/>
      <c r="H19" s="6">
        <v>1</v>
      </c>
      <c r="I19" s="6"/>
      <c r="J19" s="31">
        <f t="shared" si="0"/>
        <v>0</v>
      </c>
      <c r="K19" s="31">
        <f>J19*I19*H19</f>
        <v>0</v>
      </c>
      <c r="L19" s="42"/>
    </row>
    <row r="20" spans="1:12" s="2" customFormat="1" ht="57" customHeight="1">
      <c r="A20" s="41">
        <v>4</v>
      </c>
      <c r="B20" s="4" t="s">
        <v>31</v>
      </c>
      <c r="C20" s="4"/>
      <c r="D20" s="7">
        <v>0</v>
      </c>
      <c r="E20" s="51">
        <v>43750</v>
      </c>
      <c r="F20" s="6"/>
      <c r="G20" s="6"/>
      <c r="H20" s="6"/>
      <c r="I20" s="6"/>
      <c r="J20" s="31">
        <f>G20+F20+(D20*E20)</f>
        <v>0</v>
      </c>
      <c r="K20" s="31">
        <f t="shared" si="1"/>
        <v>0</v>
      </c>
      <c r="L20" s="42"/>
    </row>
    <row r="21" spans="1:12" s="2" customFormat="1" ht="30.75" customHeight="1">
      <c r="A21" s="41">
        <v>5</v>
      </c>
      <c r="B21" s="4" t="s">
        <v>30</v>
      </c>
      <c r="C21" s="4"/>
      <c r="D21" s="7">
        <v>2</v>
      </c>
      <c r="E21" s="51">
        <v>43750</v>
      </c>
      <c r="F21" s="6"/>
      <c r="G21" s="6"/>
      <c r="H21" s="6">
        <v>1</v>
      </c>
      <c r="I21" s="6">
        <v>1</v>
      </c>
      <c r="J21" s="31">
        <f>G21+F21+(D21*E21)</f>
        <v>87500</v>
      </c>
      <c r="K21" s="31">
        <f t="shared" si="1"/>
        <v>87500</v>
      </c>
      <c r="L21" s="42"/>
    </row>
    <row r="22" spans="1:12" s="2" customFormat="1" ht="33" customHeight="1">
      <c r="A22" s="41">
        <v>6</v>
      </c>
      <c r="B22" s="3" t="s">
        <v>9</v>
      </c>
      <c r="C22" s="4" t="s">
        <v>8</v>
      </c>
      <c r="D22" s="7">
        <v>8</v>
      </c>
      <c r="E22" s="51">
        <v>43750</v>
      </c>
      <c r="F22" s="6"/>
      <c r="G22" s="6">
        <v>3000000</v>
      </c>
      <c r="H22" s="6">
        <v>1</v>
      </c>
      <c r="I22" s="6">
        <v>1</v>
      </c>
      <c r="J22" s="31">
        <f>G22+F22+(D22*E22)</f>
        <v>3350000</v>
      </c>
      <c r="K22" s="31">
        <f t="shared" si="1"/>
        <v>3350000</v>
      </c>
      <c r="L22" s="42"/>
    </row>
    <row r="23" spans="1:12" s="2" customFormat="1" ht="27.75" customHeight="1">
      <c r="A23" s="37"/>
      <c r="B23" s="4"/>
      <c r="C23" s="4" t="s">
        <v>17</v>
      </c>
      <c r="D23" s="7">
        <v>0</v>
      </c>
      <c r="E23" s="51">
        <v>43750</v>
      </c>
      <c r="F23" s="6"/>
      <c r="G23" s="6"/>
      <c r="H23" s="6"/>
      <c r="I23" s="6"/>
      <c r="J23" s="31">
        <f>D23*E23+F23+G23</f>
        <v>0</v>
      </c>
      <c r="K23" s="31">
        <f t="shared" si="1"/>
        <v>0</v>
      </c>
      <c r="L23" s="42"/>
    </row>
    <row r="24" spans="1:12" s="2" customFormat="1" ht="30.75" customHeight="1">
      <c r="A24" s="37"/>
      <c r="B24" s="4"/>
      <c r="C24" s="4" t="s">
        <v>73</v>
      </c>
      <c r="D24" s="7">
        <v>0</v>
      </c>
      <c r="E24" s="51">
        <v>43750</v>
      </c>
      <c r="F24" s="6"/>
      <c r="G24" s="6"/>
      <c r="H24" s="6"/>
      <c r="I24" s="6"/>
      <c r="J24" s="31">
        <f>G24+F24+(D24*E24)</f>
        <v>0</v>
      </c>
      <c r="K24" s="31">
        <f t="shared" si="1"/>
        <v>0</v>
      </c>
      <c r="L24" s="42"/>
    </row>
    <row r="25" spans="1:12" s="2" customFormat="1" ht="32.25" customHeight="1">
      <c r="A25" s="46"/>
      <c r="B25" s="4"/>
      <c r="C25" s="4" t="s">
        <v>6</v>
      </c>
      <c r="D25" s="7">
        <v>0</v>
      </c>
      <c r="E25" s="51">
        <v>43750</v>
      </c>
      <c r="F25" s="6"/>
      <c r="G25" s="6"/>
      <c r="H25" s="6"/>
      <c r="I25" s="6"/>
      <c r="J25" s="31">
        <f>G25+F25+(D25*E25)</f>
        <v>0</v>
      </c>
      <c r="K25" s="31">
        <f t="shared" si="1"/>
        <v>0</v>
      </c>
      <c r="L25" s="42"/>
    </row>
    <row r="26" spans="1:12" s="2" customFormat="1" ht="22.5" customHeight="1">
      <c r="A26" s="43"/>
      <c r="B26" s="97" t="s">
        <v>1</v>
      </c>
      <c r="C26" s="97"/>
      <c r="D26" s="47"/>
      <c r="E26" s="48"/>
      <c r="F26" s="48">
        <f>SUM(F10:F20)</f>
        <v>0</v>
      </c>
      <c r="G26" s="48">
        <f>SUM(G10:G25)</f>
        <v>6012000</v>
      </c>
      <c r="H26" s="49"/>
      <c r="I26" s="48"/>
      <c r="J26" s="50">
        <f>SUM(J10:J25)</f>
        <v>6974500</v>
      </c>
      <c r="K26" s="50">
        <f>SUM(K10:K25)</f>
        <v>6974500</v>
      </c>
      <c r="L26" s="48"/>
    </row>
    <row r="27" spans="1:12" s="2" customFormat="1" ht="11.25" customHeight="1">
      <c r="A27" s="9"/>
      <c r="B27" s="10"/>
      <c r="C27" s="10"/>
      <c r="D27" s="11"/>
      <c r="E27" s="12"/>
      <c r="F27" s="12"/>
      <c r="G27" s="12"/>
      <c r="H27" s="13"/>
      <c r="I27" s="12"/>
      <c r="J27" s="12"/>
      <c r="K27" s="12"/>
      <c r="L27" s="12"/>
    </row>
    <row r="28" spans="1:12" s="2" customFormat="1" ht="18" customHeight="1">
      <c r="A28" s="19" t="s">
        <v>11</v>
      </c>
      <c r="B28" s="98" t="s">
        <v>34</v>
      </c>
      <c r="C28" s="98"/>
      <c r="D28" s="98"/>
      <c r="E28" s="98"/>
      <c r="F28" s="98"/>
      <c r="G28" s="98"/>
      <c r="H28" s="98"/>
      <c r="I28" s="98"/>
      <c r="J28" s="98"/>
      <c r="K28" s="98"/>
      <c r="L28" s="98"/>
    </row>
    <row r="29" spans="1:12" s="2" customFormat="1" ht="15.75">
      <c r="A29" s="23"/>
      <c r="B29" s="22"/>
      <c r="C29" s="22"/>
      <c r="D29" s="24"/>
      <c r="E29" s="25"/>
      <c r="F29" s="22"/>
      <c r="G29" s="22"/>
      <c r="H29" s="22"/>
      <c r="I29" s="22"/>
      <c r="J29" s="22"/>
      <c r="K29" s="22"/>
      <c r="L29" s="22"/>
    </row>
    <row r="30" spans="1:12" s="2" customFormat="1" ht="120.75" customHeight="1">
      <c r="A30" s="37" t="s">
        <v>0</v>
      </c>
      <c r="B30" s="37" t="s">
        <v>13</v>
      </c>
      <c r="C30" s="37" t="s">
        <v>15</v>
      </c>
      <c r="D30" s="38" t="s">
        <v>24</v>
      </c>
      <c r="E30" s="39" t="s">
        <v>25</v>
      </c>
      <c r="F30" s="40" t="s">
        <v>26</v>
      </c>
      <c r="G30" s="38" t="s">
        <v>27</v>
      </c>
      <c r="H30" s="38" t="s">
        <v>16</v>
      </c>
      <c r="I30" s="38" t="s">
        <v>14</v>
      </c>
      <c r="J30" s="38" t="s">
        <v>28</v>
      </c>
      <c r="K30" s="38" t="s">
        <v>29</v>
      </c>
      <c r="L30" s="38" t="s">
        <v>5</v>
      </c>
    </row>
    <row r="31" spans="1:12" s="2" customFormat="1" ht="27.75" customHeight="1">
      <c r="A31" s="41">
        <v>1</v>
      </c>
      <c r="B31" s="3" t="s">
        <v>2</v>
      </c>
      <c r="C31" s="4"/>
      <c r="D31" s="5"/>
      <c r="E31" s="21"/>
      <c r="F31" s="6"/>
      <c r="G31" s="6"/>
      <c r="H31" s="6"/>
      <c r="I31" s="6"/>
      <c r="J31" s="6"/>
      <c r="K31" s="6"/>
      <c r="L31" s="42"/>
    </row>
    <row r="32" spans="1:12" s="2" customFormat="1" ht="55.5" customHeight="1">
      <c r="A32" s="43" t="s">
        <v>12</v>
      </c>
      <c r="B32" s="42" t="s">
        <v>54</v>
      </c>
      <c r="C32" s="4" t="s">
        <v>46</v>
      </c>
      <c r="D32" s="7">
        <v>2</v>
      </c>
      <c r="E32" s="51">
        <v>43750</v>
      </c>
      <c r="F32" s="6"/>
      <c r="G32" s="6">
        <v>2000</v>
      </c>
      <c r="H32" s="6">
        <v>1</v>
      </c>
      <c r="I32" s="44">
        <v>1</v>
      </c>
      <c r="J32" s="31">
        <f aca="true" t="shared" si="2" ref="J32:J40">G32+F32+(D32*E32)</f>
        <v>89500</v>
      </c>
      <c r="K32" s="31">
        <f aca="true" t="shared" si="3" ref="K32:K39">J32*I32*H32</f>
        <v>89500</v>
      </c>
      <c r="L32" s="42"/>
    </row>
    <row r="33" spans="1:12" s="2" customFormat="1" ht="98.25" customHeight="1">
      <c r="A33" s="43">
        <v>1.2</v>
      </c>
      <c r="B33" s="42" t="s">
        <v>58</v>
      </c>
      <c r="C33" s="4" t="s">
        <v>50</v>
      </c>
      <c r="D33" s="7">
        <v>0.5</v>
      </c>
      <c r="E33" s="51">
        <v>43750</v>
      </c>
      <c r="F33" s="6"/>
      <c r="G33" s="6"/>
      <c r="H33" s="6">
        <v>1</v>
      </c>
      <c r="I33" s="44">
        <v>1</v>
      </c>
      <c r="J33" s="31">
        <f t="shared" si="2"/>
        <v>21875</v>
      </c>
      <c r="K33" s="31">
        <f t="shared" si="3"/>
        <v>21875</v>
      </c>
      <c r="L33" s="42"/>
    </row>
    <row r="34" spans="1:12" s="35" customFormat="1" ht="38.25" customHeight="1">
      <c r="A34" s="43">
        <v>2</v>
      </c>
      <c r="B34" s="42" t="s">
        <v>7</v>
      </c>
      <c r="C34" s="4" t="s">
        <v>8</v>
      </c>
      <c r="D34" s="7">
        <v>0</v>
      </c>
      <c r="E34" s="51">
        <v>43750</v>
      </c>
      <c r="F34" s="6"/>
      <c r="G34" s="6"/>
      <c r="H34" s="6">
        <v>1</v>
      </c>
      <c r="I34" s="44">
        <v>1</v>
      </c>
      <c r="J34" s="31">
        <f t="shared" si="2"/>
        <v>0</v>
      </c>
      <c r="K34" s="31">
        <f t="shared" si="3"/>
        <v>0</v>
      </c>
      <c r="L34" s="42"/>
    </row>
    <row r="35" spans="1:12" s="2" customFormat="1" ht="29.25" customHeight="1">
      <c r="A35" s="45"/>
      <c r="B35" s="4"/>
      <c r="C35" s="4" t="s">
        <v>17</v>
      </c>
      <c r="D35" s="7">
        <v>0</v>
      </c>
      <c r="E35" s="51">
        <v>43750</v>
      </c>
      <c r="F35" s="6"/>
      <c r="G35" s="6">
        <v>0</v>
      </c>
      <c r="H35" s="6">
        <v>1</v>
      </c>
      <c r="I35" s="44">
        <v>1</v>
      </c>
      <c r="J35" s="31">
        <f t="shared" si="2"/>
        <v>0</v>
      </c>
      <c r="K35" s="31">
        <f t="shared" si="3"/>
        <v>0</v>
      </c>
      <c r="L35" s="42"/>
    </row>
    <row r="36" spans="1:14" s="2" customFormat="1" ht="28.5" customHeight="1">
      <c r="A36" s="43"/>
      <c r="B36" s="42"/>
      <c r="C36" s="4" t="s">
        <v>73</v>
      </c>
      <c r="D36" s="7">
        <v>1</v>
      </c>
      <c r="E36" s="51">
        <v>43750</v>
      </c>
      <c r="F36" s="6"/>
      <c r="G36" s="6"/>
      <c r="H36" s="6">
        <v>1</v>
      </c>
      <c r="I36" s="44">
        <v>1</v>
      </c>
      <c r="J36" s="31">
        <v>43750</v>
      </c>
      <c r="K36" s="31">
        <v>43750</v>
      </c>
      <c r="L36" s="42"/>
      <c r="N36" s="34"/>
    </row>
    <row r="37" spans="1:14" s="2" customFormat="1" ht="27.75" customHeight="1">
      <c r="A37" s="41">
        <v>3</v>
      </c>
      <c r="B37" s="3" t="s">
        <v>19</v>
      </c>
      <c r="C37" s="4"/>
      <c r="D37" s="7">
        <v>0</v>
      </c>
      <c r="E37" s="51">
        <v>43750</v>
      </c>
      <c r="F37" s="6"/>
      <c r="G37" s="6"/>
      <c r="H37" s="6">
        <v>1</v>
      </c>
      <c r="I37" s="6"/>
      <c r="J37" s="31">
        <f t="shared" si="2"/>
        <v>0</v>
      </c>
      <c r="K37" s="31">
        <f t="shared" si="3"/>
        <v>0</v>
      </c>
      <c r="L37" s="42"/>
      <c r="N37" s="33"/>
    </row>
    <row r="38" spans="1:14" s="2" customFormat="1" ht="33.75" customHeight="1">
      <c r="A38" s="43" t="s">
        <v>23</v>
      </c>
      <c r="B38" s="4" t="s">
        <v>3</v>
      </c>
      <c r="C38" s="4"/>
      <c r="D38" s="7">
        <v>0</v>
      </c>
      <c r="E38" s="51">
        <v>43750</v>
      </c>
      <c r="F38" s="6"/>
      <c r="G38" s="51">
        <v>0</v>
      </c>
      <c r="H38" s="6">
        <v>1</v>
      </c>
      <c r="I38" s="6">
        <v>1</v>
      </c>
      <c r="J38" s="31">
        <f t="shared" si="2"/>
        <v>0</v>
      </c>
      <c r="K38" s="31">
        <f t="shared" si="3"/>
        <v>0</v>
      </c>
      <c r="L38" s="42"/>
      <c r="N38" s="33"/>
    </row>
    <row r="39" spans="1:14" s="2" customFormat="1" ht="32.25" customHeight="1">
      <c r="A39" s="43" t="s">
        <v>22</v>
      </c>
      <c r="B39" s="4" t="s">
        <v>4</v>
      </c>
      <c r="C39" s="4"/>
      <c r="D39" s="7">
        <v>0</v>
      </c>
      <c r="E39" s="51">
        <v>0</v>
      </c>
      <c r="F39" s="6"/>
      <c r="G39" s="6"/>
      <c r="H39" s="6">
        <v>1</v>
      </c>
      <c r="I39" s="6"/>
      <c r="J39" s="31">
        <f t="shared" si="2"/>
        <v>0</v>
      </c>
      <c r="K39" s="31">
        <f t="shared" si="3"/>
        <v>0</v>
      </c>
      <c r="L39" s="42"/>
      <c r="N39" s="33"/>
    </row>
    <row r="40" spans="1:14" s="2" customFormat="1" ht="33.75" customHeight="1">
      <c r="A40" s="43" t="s">
        <v>21</v>
      </c>
      <c r="B40" s="4" t="s">
        <v>20</v>
      </c>
      <c r="C40" s="4"/>
      <c r="D40" s="7">
        <v>0</v>
      </c>
      <c r="E40" s="51">
        <v>0</v>
      </c>
      <c r="F40" s="6"/>
      <c r="G40" s="6"/>
      <c r="H40" s="6">
        <v>1</v>
      </c>
      <c r="I40" s="6"/>
      <c r="J40" s="31">
        <f t="shared" si="2"/>
        <v>0</v>
      </c>
      <c r="K40" s="31">
        <f>J40*I40*H40</f>
        <v>0</v>
      </c>
      <c r="L40" s="42"/>
      <c r="N40" s="33"/>
    </row>
    <row r="41" spans="1:12" s="2" customFormat="1" ht="56.25" customHeight="1">
      <c r="A41" s="41">
        <v>4</v>
      </c>
      <c r="B41" s="4" t="s">
        <v>31</v>
      </c>
      <c r="C41" s="4"/>
      <c r="D41" s="7">
        <v>0</v>
      </c>
      <c r="E41" s="51">
        <v>43750</v>
      </c>
      <c r="F41" s="6"/>
      <c r="G41" s="6"/>
      <c r="H41" s="6">
        <v>1</v>
      </c>
      <c r="I41" s="6">
        <v>1</v>
      </c>
      <c r="J41" s="31">
        <f>G41+F41+(D41*E41)</f>
        <v>0</v>
      </c>
      <c r="K41" s="31">
        <f aca="true" t="shared" si="4" ref="K41:K46">J41*I41*H41</f>
        <v>0</v>
      </c>
      <c r="L41" s="42"/>
    </row>
    <row r="42" spans="1:12" s="2" customFormat="1" ht="31.5" customHeight="1">
      <c r="A42" s="41">
        <v>5</v>
      </c>
      <c r="B42" s="4" t="s">
        <v>30</v>
      </c>
      <c r="C42" s="4"/>
      <c r="D42" s="7">
        <v>2</v>
      </c>
      <c r="E42" s="51">
        <v>43750</v>
      </c>
      <c r="F42" s="6"/>
      <c r="G42" s="6"/>
      <c r="H42" s="6">
        <v>1</v>
      </c>
      <c r="I42" s="6">
        <v>1</v>
      </c>
      <c r="J42" s="31">
        <f>G42+F42+(D42*E42)</f>
        <v>87500</v>
      </c>
      <c r="K42" s="31">
        <f t="shared" si="4"/>
        <v>87500</v>
      </c>
      <c r="L42" s="42"/>
    </row>
    <row r="43" spans="1:12" s="2" customFormat="1" ht="26.25" customHeight="1">
      <c r="A43" s="41">
        <v>6</v>
      </c>
      <c r="B43" s="3" t="s">
        <v>9</v>
      </c>
      <c r="C43" s="4" t="s">
        <v>8</v>
      </c>
      <c r="D43" s="7"/>
      <c r="E43" s="51">
        <v>43750</v>
      </c>
      <c r="F43" s="6"/>
      <c r="G43" s="6"/>
      <c r="H43" s="6">
        <v>1</v>
      </c>
      <c r="I43" s="6">
        <v>1</v>
      </c>
      <c r="J43" s="31">
        <f>G43+F43+(D43*E43)</f>
        <v>0</v>
      </c>
      <c r="K43" s="31">
        <f t="shared" si="4"/>
        <v>0</v>
      </c>
      <c r="L43" s="42"/>
    </row>
    <row r="44" spans="1:12" s="2" customFormat="1" ht="31.5" customHeight="1">
      <c r="A44" s="37"/>
      <c r="B44" s="4"/>
      <c r="C44" s="4" t="s">
        <v>17</v>
      </c>
      <c r="D44" s="7">
        <v>0</v>
      </c>
      <c r="E44" s="51">
        <v>43750</v>
      </c>
      <c r="F44" s="6"/>
      <c r="G44" s="6"/>
      <c r="H44" s="6">
        <v>1</v>
      </c>
      <c r="I44" s="6">
        <v>1</v>
      </c>
      <c r="J44" s="31">
        <f>D44*E44+F44+G44</f>
        <v>0</v>
      </c>
      <c r="K44" s="31">
        <f t="shared" si="4"/>
        <v>0</v>
      </c>
      <c r="L44" s="42"/>
    </row>
    <row r="45" spans="1:12" s="2" customFormat="1" ht="27.75" customHeight="1">
      <c r="A45" s="37"/>
      <c r="B45" s="4"/>
      <c r="C45" s="4" t="s">
        <v>73</v>
      </c>
      <c r="D45" s="7">
        <v>0.5</v>
      </c>
      <c r="E45" s="51">
        <v>43750</v>
      </c>
      <c r="F45" s="6"/>
      <c r="G45" s="6"/>
      <c r="H45" s="6">
        <v>1</v>
      </c>
      <c r="I45" s="6"/>
      <c r="J45" s="31">
        <f>G45+F45+(D45*E45)</f>
        <v>21875</v>
      </c>
      <c r="K45" s="31">
        <f t="shared" si="4"/>
        <v>0</v>
      </c>
      <c r="L45" s="42"/>
    </row>
    <row r="46" spans="1:12" s="2" customFormat="1" ht="24.75" customHeight="1">
      <c r="A46" s="46"/>
      <c r="B46" s="4"/>
      <c r="C46" s="4" t="s">
        <v>6</v>
      </c>
      <c r="D46" s="7">
        <v>0</v>
      </c>
      <c r="E46" s="51">
        <v>43750</v>
      </c>
      <c r="F46" s="6"/>
      <c r="G46" s="6"/>
      <c r="H46" s="6">
        <v>1</v>
      </c>
      <c r="I46" s="6"/>
      <c r="J46" s="31">
        <f>G46+F46+(D46*E46)</f>
        <v>0</v>
      </c>
      <c r="K46" s="31">
        <f t="shared" si="4"/>
        <v>0</v>
      </c>
      <c r="L46" s="42"/>
    </row>
    <row r="47" spans="1:12" s="2" customFormat="1" ht="30" customHeight="1">
      <c r="A47" s="43"/>
      <c r="B47" s="97" t="s">
        <v>1</v>
      </c>
      <c r="C47" s="97"/>
      <c r="D47" s="47"/>
      <c r="E47" s="48"/>
      <c r="F47" s="48">
        <f>SUM(F31:F41)</f>
        <v>0</v>
      </c>
      <c r="G47" s="48">
        <f>SUM(G31:G46)</f>
        <v>2000</v>
      </c>
      <c r="H47" s="49"/>
      <c r="I47" s="48"/>
      <c r="J47" s="50">
        <f>SUM(J31:J46)</f>
        <v>264500</v>
      </c>
      <c r="K47" s="50">
        <f>SUM(K31:K46)</f>
        <v>242625</v>
      </c>
      <c r="L47" s="48"/>
    </row>
    <row r="48" spans="1:12" s="2" customFormat="1" ht="15.75">
      <c r="A48" s="26"/>
      <c r="B48" s="26"/>
      <c r="C48" s="26"/>
      <c r="D48" s="26"/>
      <c r="E48" s="26"/>
      <c r="F48" s="26"/>
      <c r="G48" s="26"/>
      <c r="H48" s="26"/>
      <c r="I48" s="26"/>
      <c r="J48" s="26"/>
      <c r="K48" s="26"/>
      <c r="L48" s="26"/>
    </row>
    <row r="49" spans="1:12" s="2" customFormat="1" ht="32.25" customHeight="1">
      <c r="A49" s="26"/>
      <c r="B49" s="26"/>
      <c r="C49" s="26"/>
      <c r="D49" s="26"/>
      <c r="E49" s="26"/>
      <c r="F49" s="26"/>
      <c r="G49" s="26"/>
      <c r="H49" s="26"/>
      <c r="I49" s="26"/>
      <c r="J49" s="26"/>
      <c r="K49" s="26"/>
      <c r="L49" s="26"/>
    </row>
    <row r="50" spans="1:12" s="2" customFormat="1" ht="22.5" customHeight="1">
      <c r="A50" s="26"/>
      <c r="B50" s="26"/>
      <c r="C50" s="26"/>
      <c r="D50" s="26"/>
      <c r="E50" s="26"/>
      <c r="F50" s="26"/>
      <c r="G50" s="26"/>
      <c r="H50" s="26"/>
      <c r="I50" s="26"/>
      <c r="J50" s="26"/>
      <c r="K50" s="26"/>
      <c r="L50" s="26"/>
    </row>
    <row r="51" spans="1:12" s="2" customFormat="1" ht="33.75" customHeight="1">
      <c r="A51" s="26"/>
      <c r="B51" s="26"/>
      <c r="C51" s="26"/>
      <c r="D51" s="26"/>
      <c r="E51" s="26"/>
      <c r="F51" s="26"/>
      <c r="G51" s="26"/>
      <c r="H51" s="26"/>
      <c r="I51" s="26"/>
      <c r="J51" s="26"/>
      <c r="K51" s="26"/>
      <c r="L51" s="26"/>
    </row>
    <row r="52" spans="1:12" s="2" customFormat="1" ht="18" customHeight="1">
      <c r="A52" s="26"/>
      <c r="B52" s="26"/>
      <c r="C52" s="26"/>
      <c r="D52" s="26"/>
      <c r="E52" s="26"/>
      <c r="F52" s="26"/>
      <c r="G52" s="26"/>
      <c r="H52" s="26"/>
      <c r="I52" s="26"/>
      <c r="J52" s="26"/>
      <c r="K52" s="26"/>
      <c r="L52" s="26"/>
    </row>
    <row r="53" spans="1:12" s="2" customFormat="1" ht="15.75">
      <c r="A53" s="26"/>
      <c r="B53" s="26"/>
      <c r="C53" s="26"/>
      <c r="D53" s="26"/>
      <c r="E53" s="26"/>
      <c r="F53" s="26"/>
      <c r="G53" s="26"/>
      <c r="H53" s="26"/>
      <c r="I53" s="26"/>
      <c r="J53" s="26"/>
      <c r="K53" s="26"/>
      <c r="L53" s="26"/>
    </row>
    <row r="54" spans="1:12" s="2" customFormat="1" ht="18" customHeight="1">
      <c r="A54" s="26"/>
      <c r="B54" s="26"/>
      <c r="C54" s="26"/>
      <c r="D54" s="26"/>
      <c r="E54" s="26"/>
      <c r="F54" s="26"/>
      <c r="G54" s="26"/>
      <c r="H54" s="26"/>
      <c r="I54" s="26"/>
      <c r="J54" s="26"/>
      <c r="K54" s="26"/>
      <c r="L54" s="26"/>
    </row>
    <row r="55" spans="1:12" s="2" customFormat="1" ht="24" customHeight="1">
      <c r="A55" s="26"/>
      <c r="B55" s="26"/>
      <c r="C55" s="26"/>
      <c r="D55" s="26"/>
      <c r="E55" s="26"/>
      <c r="F55" s="26"/>
      <c r="G55" s="26"/>
      <c r="H55" s="26"/>
      <c r="I55" s="26"/>
      <c r="J55" s="26"/>
      <c r="K55" s="26"/>
      <c r="L55" s="26"/>
    </row>
    <row r="56" spans="1:12" s="2" customFormat="1" ht="24.7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6"/>
      <c r="L62" s="26"/>
    </row>
    <row r="63" spans="1:12" s="2" customFormat="1" ht="19.5" customHeight="1">
      <c r="A63" s="26"/>
      <c r="B63" s="26"/>
      <c r="C63" s="26"/>
      <c r="D63" s="26"/>
      <c r="E63" s="26"/>
      <c r="F63" s="26"/>
      <c r="G63" s="26"/>
      <c r="H63" s="26"/>
      <c r="I63" s="26"/>
      <c r="J63" s="26"/>
      <c r="K63" s="27"/>
      <c r="L63" s="27"/>
    </row>
    <row r="64" spans="1:12" s="2" customFormat="1" ht="19.5" customHeight="1">
      <c r="A64" s="26"/>
      <c r="B64" s="26"/>
      <c r="C64" s="26"/>
      <c r="D64" s="26"/>
      <c r="E64" s="26"/>
      <c r="F64" s="26"/>
      <c r="G64" s="26"/>
      <c r="H64" s="26"/>
      <c r="I64" s="26"/>
      <c r="J64" s="26"/>
      <c r="K64" s="27"/>
      <c r="L64" s="27"/>
    </row>
    <row r="65" spans="1:12" s="2" customFormat="1" ht="19.5" customHeight="1">
      <c r="A65" s="26"/>
      <c r="B65" s="26"/>
      <c r="C65" s="26"/>
      <c r="D65" s="26"/>
      <c r="E65" s="26"/>
      <c r="F65" s="26"/>
      <c r="G65" s="26"/>
      <c r="H65" s="26"/>
      <c r="I65" s="26"/>
      <c r="J65" s="26"/>
      <c r="K65" s="27"/>
      <c r="L65" s="27"/>
    </row>
    <row r="66" spans="1:12" s="2" customFormat="1" ht="19.5" customHeight="1">
      <c r="A66" s="26"/>
      <c r="B66" s="26"/>
      <c r="C66" s="26"/>
      <c r="D66" s="26"/>
      <c r="E66" s="26"/>
      <c r="F66" s="26"/>
      <c r="G66" s="26"/>
      <c r="H66" s="26"/>
      <c r="I66" s="26"/>
      <c r="J66" s="26"/>
      <c r="K66" s="27"/>
      <c r="L66" s="27"/>
    </row>
    <row r="67" spans="1:12" s="2" customFormat="1" ht="19.5" customHeight="1">
      <c r="A67" s="26"/>
      <c r="B67" s="26"/>
      <c r="C67" s="26"/>
      <c r="D67" s="26"/>
      <c r="E67" s="26"/>
      <c r="F67" s="26"/>
      <c r="G67" s="26"/>
      <c r="H67" s="26"/>
      <c r="I67" s="26"/>
      <c r="J67" s="26"/>
      <c r="K67" s="27"/>
      <c r="L67" s="27"/>
    </row>
    <row r="68" spans="1:12" s="2" customFormat="1" ht="29.25" customHeight="1">
      <c r="A68" s="26"/>
      <c r="B68" s="26"/>
      <c r="C68" s="26"/>
      <c r="D68" s="26"/>
      <c r="E68" s="26"/>
      <c r="F68" s="26"/>
      <c r="G68" s="26"/>
      <c r="H68" s="26"/>
      <c r="I68" s="26"/>
      <c r="J68" s="26"/>
      <c r="K68" s="27"/>
      <c r="L68" s="27"/>
    </row>
    <row r="69" spans="1:12" s="8" customFormat="1" ht="15.75">
      <c r="A69" s="26"/>
      <c r="B69" s="26"/>
      <c r="C69" s="26"/>
      <c r="D69" s="26"/>
      <c r="E69" s="26"/>
      <c r="F69" s="26"/>
      <c r="G69" s="26"/>
      <c r="H69" s="26"/>
      <c r="I69" s="26"/>
      <c r="J69" s="26"/>
      <c r="K69" s="55"/>
      <c r="L69" s="55"/>
    </row>
    <row r="70" spans="1:12" s="8" customFormat="1" ht="15.75">
      <c r="A70" s="26"/>
      <c r="B70" s="26"/>
      <c r="C70" s="26"/>
      <c r="D70" s="26"/>
      <c r="E70" s="26"/>
      <c r="F70" s="26"/>
      <c r="G70" s="26"/>
      <c r="H70" s="26"/>
      <c r="I70" s="26"/>
      <c r="J70" s="26"/>
      <c r="K70" s="56"/>
      <c r="L70" s="56"/>
    </row>
    <row r="71" spans="1:12" s="8" customFormat="1" ht="15.75">
      <c r="A71" s="26"/>
      <c r="B71" s="26"/>
      <c r="C71" s="26"/>
      <c r="D71" s="26"/>
      <c r="E71" s="26"/>
      <c r="F71" s="26"/>
      <c r="G71" s="26"/>
      <c r="H71" s="26"/>
      <c r="I71" s="26"/>
      <c r="J71" s="26"/>
      <c r="K71" s="57">
        <f>$K$26</f>
        <v>6974500</v>
      </c>
      <c r="L71" s="56"/>
    </row>
    <row r="72" spans="1:12" s="8" customFormat="1" ht="15.75">
      <c r="A72" s="26"/>
      <c r="B72" s="26"/>
      <c r="C72" s="26"/>
      <c r="D72" s="26"/>
      <c r="E72" s="26"/>
      <c r="F72" s="26"/>
      <c r="G72" s="26"/>
      <c r="H72" s="26"/>
      <c r="I72" s="26"/>
      <c r="J72" s="26"/>
      <c r="K72" s="57">
        <f>$K$47</f>
        <v>242625</v>
      </c>
      <c r="L72" s="58"/>
    </row>
    <row r="73" spans="1:12" s="8" customFormat="1" ht="15.75">
      <c r="A73" s="26"/>
      <c r="B73" s="26"/>
      <c r="C73" s="26"/>
      <c r="D73" s="26"/>
      <c r="E73" s="26"/>
      <c r="F73" s="26"/>
      <c r="G73" s="26"/>
      <c r="H73" s="26"/>
      <c r="I73" s="26"/>
      <c r="J73" s="26"/>
      <c r="K73" s="57">
        <f>K71-K72</f>
        <v>6731875</v>
      </c>
      <c r="L73" s="58">
        <f>K73/K71*100%</f>
        <v>0.9652125600401462</v>
      </c>
    </row>
    <row r="74" spans="1:12" s="8" customFormat="1" ht="15.75">
      <c r="A74" s="26"/>
      <c r="B74" s="26"/>
      <c r="C74" s="26"/>
      <c r="D74" s="26"/>
      <c r="E74" s="26"/>
      <c r="F74" s="26"/>
      <c r="G74" s="26"/>
      <c r="H74" s="26"/>
      <c r="I74" s="26"/>
      <c r="J74" s="26"/>
      <c r="K74" s="56"/>
      <c r="L74" s="58">
        <f>K72/K71*100%</f>
        <v>0.034787439959853755</v>
      </c>
    </row>
    <row r="75" spans="1:12" s="8" customFormat="1" ht="15.75">
      <c r="A75" s="26"/>
      <c r="B75" s="28"/>
      <c r="C75" s="26"/>
      <c r="D75" s="26"/>
      <c r="E75" s="26"/>
      <c r="F75" s="26"/>
      <c r="G75" s="26"/>
      <c r="H75" s="26"/>
      <c r="I75" s="26"/>
      <c r="J75" s="26"/>
      <c r="K75" s="55"/>
      <c r="L75" s="55"/>
    </row>
    <row r="76" spans="1:12" s="8" customFormat="1" ht="15.75">
      <c r="A76" s="23"/>
      <c r="B76" s="29"/>
      <c r="C76" s="30"/>
      <c r="D76" s="30"/>
      <c r="E76" s="30"/>
      <c r="F76" s="30"/>
      <c r="G76" s="22"/>
      <c r="H76" s="22"/>
      <c r="I76" s="22"/>
      <c r="J76" s="22"/>
      <c r="K76" s="22"/>
      <c r="L76" s="22"/>
    </row>
    <row r="77" spans="1:12" s="8" customFormat="1" ht="15.75">
      <c r="A77" s="14"/>
      <c r="B77" s="15"/>
      <c r="C77" s="15"/>
      <c r="D77" s="17"/>
      <c r="E77" s="18"/>
      <c r="F77" s="15"/>
      <c r="G77" s="15"/>
      <c r="H77" s="15"/>
      <c r="I77" s="15"/>
      <c r="J77" s="15"/>
      <c r="K77" s="15"/>
      <c r="L77" s="15"/>
    </row>
    <row r="78" spans="1:12" s="8" customFormat="1" ht="15.75">
      <c r="A78" s="14"/>
      <c r="B78" s="15"/>
      <c r="C78" s="15"/>
      <c r="D78" s="17"/>
      <c r="E78" s="18"/>
      <c r="F78" s="15"/>
      <c r="G78" s="15"/>
      <c r="H78" s="15"/>
      <c r="I78" s="15"/>
      <c r="J78" s="15"/>
      <c r="K78" s="15"/>
      <c r="L78" s="15"/>
    </row>
    <row r="79" spans="1:12" s="8" customFormat="1" ht="15.75">
      <c r="A79" s="14"/>
      <c r="B79" s="15"/>
      <c r="C79" s="15"/>
      <c r="D79" s="17"/>
      <c r="E79" s="18"/>
      <c r="F79" s="15"/>
      <c r="G79" s="15"/>
      <c r="H79" s="15"/>
      <c r="I79" s="15"/>
      <c r="J79" s="15"/>
      <c r="K79" s="15"/>
      <c r="L79" s="15"/>
    </row>
    <row r="80" spans="1:12" s="8" customFormat="1" ht="15.75">
      <c r="A80" s="14"/>
      <c r="B80" s="15"/>
      <c r="C80" s="15"/>
      <c r="D80" s="17"/>
      <c r="E80" s="18"/>
      <c r="F80" s="15"/>
      <c r="G80" s="15"/>
      <c r="H80" s="15"/>
      <c r="I80" s="15"/>
      <c r="J80" s="15"/>
      <c r="K80" s="15"/>
      <c r="L80" s="15"/>
    </row>
    <row r="81" spans="1:12" s="8" customFormat="1" ht="15.75">
      <c r="A81" s="14"/>
      <c r="B81" s="15"/>
      <c r="C81" s="15"/>
      <c r="D81" s="17"/>
      <c r="E81" s="18"/>
      <c r="F81" s="15"/>
      <c r="G81" s="15"/>
      <c r="H81" s="15"/>
      <c r="I81" s="15"/>
      <c r="J81" s="15"/>
      <c r="K81" s="15"/>
      <c r="L81" s="15"/>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2" s="8" customFormat="1" ht="15.75">
      <c r="A98" s="14"/>
      <c r="B98" s="15"/>
      <c r="C98" s="15"/>
      <c r="D98" s="17"/>
      <c r="E98" s="18"/>
      <c r="F98" s="15"/>
      <c r="G98" s="15"/>
      <c r="H98" s="15"/>
      <c r="I98" s="15"/>
      <c r="J98" s="15"/>
      <c r="K98" s="15"/>
      <c r="L98" s="15"/>
    </row>
    <row r="99" spans="1:12" s="8" customFormat="1" ht="15.75">
      <c r="A99" s="14"/>
      <c r="B99" s="15"/>
      <c r="C99" s="15"/>
      <c r="D99" s="17"/>
      <c r="E99" s="18"/>
      <c r="F99" s="15"/>
      <c r="G99" s="15"/>
      <c r="H99" s="15"/>
      <c r="I99" s="15"/>
      <c r="J99" s="15"/>
      <c r="K99" s="15"/>
      <c r="L99" s="15"/>
    </row>
    <row r="100" spans="1:12" s="8" customFormat="1" ht="15.75">
      <c r="A100" s="14"/>
      <c r="B100" s="15"/>
      <c r="C100" s="15"/>
      <c r="D100" s="17"/>
      <c r="E100" s="18"/>
      <c r="F100" s="15"/>
      <c r="G100" s="15"/>
      <c r="H100" s="15"/>
      <c r="I100" s="15"/>
      <c r="J100" s="15"/>
      <c r="K100" s="15"/>
      <c r="L100" s="15"/>
    </row>
    <row r="101" spans="1:12" s="2" customFormat="1" ht="19.5" customHeight="1">
      <c r="A101" s="14"/>
      <c r="B101" s="15"/>
      <c r="C101" s="15"/>
      <c r="D101" s="17"/>
      <c r="E101" s="18"/>
      <c r="F101" s="15"/>
      <c r="G101" s="15"/>
      <c r="H101" s="15"/>
      <c r="I101" s="15"/>
      <c r="J101" s="15"/>
      <c r="K101" s="15"/>
      <c r="L101" s="15"/>
    </row>
  </sheetData>
  <sheetProtection/>
  <mergeCells count="9">
    <mergeCell ref="B26:C26"/>
    <mergeCell ref="B28:L28"/>
    <mergeCell ref="B47:C47"/>
    <mergeCell ref="B1:K2"/>
    <mergeCell ref="B4:C5"/>
    <mergeCell ref="I4:K5"/>
    <mergeCell ref="B6:K6"/>
    <mergeCell ref="B7:K7"/>
    <mergeCell ref="B8:K8"/>
  </mergeCells>
  <printOptions/>
  <pageMargins left="0" right="0" top="0.25" bottom="0" header="0" footer="0"/>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Q104"/>
  <sheetViews>
    <sheetView zoomScalePageLayoutView="0" workbookViewId="0" topLeftCell="A8">
      <selection activeCell="M66" sqref="M66"/>
    </sheetView>
  </sheetViews>
  <sheetFormatPr defaultColWidth="11.421875" defaultRowHeight="19.5" customHeight="1"/>
  <cols>
    <col min="1" max="1" width="5.7109375" style="14" customWidth="1"/>
    <col min="2" max="2" width="27.28125" style="15" customWidth="1"/>
    <col min="3" max="3" width="14.00390625" style="15" customWidth="1"/>
    <col min="4" max="4" width="7.421875" style="17" customWidth="1"/>
    <col min="5" max="5" width="10.00390625" style="18" customWidth="1"/>
    <col min="6" max="6" width="7.421875" style="15" customWidth="1"/>
    <col min="7" max="7" width="10.57421875" style="15" customWidth="1"/>
    <col min="8" max="8" width="7.421875" style="15" customWidth="1"/>
    <col min="9" max="9" width="8.8515625" style="15" customWidth="1"/>
    <col min="10" max="11" width="10.8515625" style="15" customWidth="1"/>
    <col min="12" max="12" width="11.5742187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63</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106.5"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18" customHeight="1">
      <c r="A10" s="41">
        <v>1</v>
      </c>
      <c r="B10" s="3" t="s">
        <v>2</v>
      </c>
      <c r="C10" s="4"/>
      <c r="D10" s="5"/>
      <c r="E10" s="21"/>
      <c r="F10" s="6"/>
      <c r="G10" s="6"/>
      <c r="H10" s="6"/>
      <c r="I10" s="6"/>
      <c r="J10" s="31"/>
      <c r="K10" s="31"/>
      <c r="L10" s="42"/>
      <c r="N10" s="33"/>
    </row>
    <row r="11" spans="1:14" s="2" customFormat="1" ht="33.75" customHeight="1">
      <c r="A11" s="43" t="s">
        <v>12</v>
      </c>
      <c r="B11" s="42" t="s">
        <v>67</v>
      </c>
      <c r="C11" s="4" t="s">
        <v>46</v>
      </c>
      <c r="D11" s="7">
        <v>2</v>
      </c>
      <c r="E11" s="51">
        <v>43750</v>
      </c>
      <c r="F11" s="6"/>
      <c r="G11" s="6">
        <v>2000</v>
      </c>
      <c r="H11" s="6">
        <v>1</v>
      </c>
      <c r="I11" s="44">
        <v>1</v>
      </c>
      <c r="J11" s="31">
        <f aca="true" t="shared" si="0" ref="J11:J20">G11+F11+(D11*E11)</f>
        <v>89500</v>
      </c>
      <c r="K11" s="31">
        <f aca="true" t="shared" si="1" ref="K11:K26">J11*I11*H11</f>
        <v>89500</v>
      </c>
      <c r="L11" s="42"/>
      <c r="N11" s="34"/>
    </row>
    <row r="12" spans="1:14" s="2" customFormat="1" ht="80.25" customHeight="1">
      <c r="A12" s="43">
        <v>1.2</v>
      </c>
      <c r="B12" s="60" t="s">
        <v>68</v>
      </c>
      <c r="C12" s="4" t="s">
        <v>51</v>
      </c>
      <c r="D12" s="7">
        <v>2</v>
      </c>
      <c r="E12" s="51">
        <v>43750</v>
      </c>
      <c r="F12" s="6"/>
      <c r="G12" s="6">
        <v>40000</v>
      </c>
      <c r="H12" s="6">
        <v>1</v>
      </c>
      <c r="I12" s="44">
        <v>1</v>
      </c>
      <c r="J12" s="31">
        <f t="shared" si="0"/>
        <v>127500</v>
      </c>
      <c r="K12" s="31">
        <f t="shared" si="1"/>
        <v>127500</v>
      </c>
      <c r="L12" s="42"/>
      <c r="N12" s="33"/>
    </row>
    <row r="13" spans="1:14" s="2" customFormat="1" ht="50.25" customHeight="1">
      <c r="A13" s="43">
        <v>1.3</v>
      </c>
      <c r="B13" s="59" t="s">
        <v>69</v>
      </c>
      <c r="C13" s="4" t="s">
        <v>52</v>
      </c>
      <c r="D13" s="7">
        <v>4</v>
      </c>
      <c r="E13" s="51">
        <v>43750</v>
      </c>
      <c r="F13" s="6"/>
      <c r="G13" s="6">
        <v>60000</v>
      </c>
      <c r="H13" s="6">
        <v>1</v>
      </c>
      <c r="I13" s="44">
        <v>1</v>
      </c>
      <c r="J13" s="31">
        <f t="shared" si="0"/>
        <v>235000</v>
      </c>
      <c r="K13" s="31">
        <f t="shared" si="1"/>
        <v>235000</v>
      </c>
      <c r="L13" s="42"/>
      <c r="N13" s="33"/>
    </row>
    <row r="14" spans="1:14" s="2" customFormat="1" ht="33.75" customHeight="1">
      <c r="A14" s="41">
        <v>2</v>
      </c>
      <c r="B14" s="3" t="s">
        <v>7</v>
      </c>
      <c r="C14" s="4" t="s">
        <v>8</v>
      </c>
      <c r="D14" s="7">
        <v>8</v>
      </c>
      <c r="E14" s="51">
        <v>43750</v>
      </c>
      <c r="F14" s="6"/>
      <c r="G14" s="6">
        <v>3000000</v>
      </c>
      <c r="H14" s="6">
        <v>1</v>
      </c>
      <c r="I14" s="44">
        <v>1</v>
      </c>
      <c r="J14" s="31">
        <f t="shared" si="0"/>
        <v>3350000</v>
      </c>
      <c r="K14" s="31">
        <f t="shared" si="1"/>
        <v>3350000</v>
      </c>
      <c r="L14" s="42"/>
      <c r="N14" s="33"/>
    </row>
    <row r="15" spans="1:14" s="2" customFormat="1" ht="33" customHeight="1">
      <c r="A15" s="45"/>
      <c r="B15" s="4"/>
      <c r="C15" s="4" t="s">
        <v>17</v>
      </c>
      <c r="D15" s="7">
        <v>0</v>
      </c>
      <c r="E15" s="51">
        <v>43750</v>
      </c>
      <c r="F15" s="6"/>
      <c r="G15" s="6"/>
      <c r="H15" s="6"/>
      <c r="I15" s="44"/>
      <c r="J15" s="31">
        <f t="shared" si="0"/>
        <v>0</v>
      </c>
      <c r="K15" s="31">
        <f t="shared" si="1"/>
        <v>0</v>
      </c>
      <c r="L15" s="42"/>
      <c r="N15" s="33"/>
    </row>
    <row r="16" spans="1:12" s="2" customFormat="1" ht="36" customHeight="1">
      <c r="A16" s="45"/>
      <c r="B16" s="4"/>
      <c r="C16" s="4" t="s">
        <v>74</v>
      </c>
      <c r="D16" s="7">
        <v>0</v>
      </c>
      <c r="E16" s="51">
        <v>43750</v>
      </c>
      <c r="F16" s="6"/>
      <c r="G16" s="6"/>
      <c r="H16" s="6"/>
      <c r="I16" s="6"/>
      <c r="J16" s="31">
        <f t="shared" si="0"/>
        <v>0</v>
      </c>
      <c r="K16" s="31">
        <f t="shared" si="1"/>
        <v>0</v>
      </c>
      <c r="L16" s="42"/>
    </row>
    <row r="17" spans="1:12" s="2" customFormat="1" ht="31.5" customHeight="1">
      <c r="A17" s="41">
        <v>3</v>
      </c>
      <c r="B17" s="3" t="s">
        <v>19</v>
      </c>
      <c r="C17" s="4"/>
      <c r="D17" s="7">
        <v>0</v>
      </c>
      <c r="E17" s="51">
        <v>43750</v>
      </c>
      <c r="F17" s="6"/>
      <c r="G17" s="6"/>
      <c r="H17" s="6">
        <v>1</v>
      </c>
      <c r="I17" s="6">
        <v>1</v>
      </c>
      <c r="J17" s="31">
        <f t="shared" si="0"/>
        <v>0</v>
      </c>
      <c r="K17" s="31">
        <f t="shared" si="1"/>
        <v>0</v>
      </c>
      <c r="L17" s="42"/>
    </row>
    <row r="18" spans="1:12" s="2" customFormat="1" ht="18" customHeight="1">
      <c r="A18" s="43" t="s">
        <v>23</v>
      </c>
      <c r="B18" s="4" t="s">
        <v>3</v>
      </c>
      <c r="C18" s="4"/>
      <c r="D18" s="7">
        <v>0</v>
      </c>
      <c r="E18" s="51">
        <v>43750</v>
      </c>
      <c r="F18" s="6"/>
      <c r="G18" s="51">
        <v>0</v>
      </c>
      <c r="H18" s="6">
        <v>1</v>
      </c>
      <c r="I18" s="44">
        <v>1</v>
      </c>
      <c r="J18" s="31">
        <f t="shared" si="0"/>
        <v>0</v>
      </c>
      <c r="K18" s="31">
        <f t="shared" si="1"/>
        <v>0</v>
      </c>
      <c r="L18" s="42"/>
    </row>
    <row r="19" spans="1:12" s="2" customFormat="1" ht="31.5" customHeight="1">
      <c r="A19" s="43" t="s">
        <v>22</v>
      </c>
      <c r="B19" s="4" t="s">
        <v>4</v>
      </c>
      <c r="C19" s="4"/>
      <c r="D19" s="7">
        <v>0</v>
      </c>
      <c r="E19" s="51">
        <v>0</v>
      </c>
      <c r="F19" s="6"/>
      <c r="G19" s="6"/>
      <c r="H19" s="6">
        <v>1</v>
      </c>
      <c r="I19" s="6">
        <v>1</v>
      </c>
      <c r="J19" s="31">
        <f t="shared" si="0"/>
        <v>0</v>
      </c>
      <c r="K19" s="31">
        <f t="shared" si="1"/>
        <v>0</v>
      </c>
      <c r="L19" s="42"/>
    </row>
    <row r="20" spans="1:12" s="2" customFormat="1" ht="30.75" customHeight="1">
      <c r="A20" s="43" t="s">
        <v>21</v>
      </c>
      <c r="B20" s="4" t="s">
        <v>20</v>
      </c>
      <c r="C20" s="4"/>
      <c r="D20" s="7">
        <v>0</v>
      </c>
      <c r="E20" s="51">
        <v>0</v>
      </c>
      <c r="F20" s="6"/>
      <c r="G20" s="6"/>
      <c r="H20" s="6">
        <v>1</v>
      </c>
      <c r="I20" s="6">
        <v>1</v>
      </c>
      <c r="J20" s="31">
        <f t="shared" si="0"/>
        <v>0</v>
      </c>
      <c r="K20" s="31">
        <f>J20*I20*H20</f>
        <v>0</v>
      </c>
      <c r="L20" s="42"/>
    </row>
    <row r="21" spans="1:12" s="2" customFormat="1" ht="47.25" customHeight="1">
      <c r="A21" s="41">
        <v>4</v>
      </c>
      <c r="B21" s="4" t="s">
        <v>31</v>
      </c>
      <c r="C21" s="4"/>
      <c r="D21" s="7">
        <v>10</v>
      </c>
      <c r="E21" s="51">
        <v>43750</v>
      </c>
      <c r="F21" s="6"/>
      <c r="G21" s="6"/>
      <c r="H21" s="6">
        <v>1</v>
      </c>
      <c r="I21" s="6">
        <v>1</v>
      </c>
      <c r="J21" s="31">
        <f>G21+F21+(D21*E21)</f>
        <v>437500</v>
      </c>
      <c r="K21" s="31">
        <f t="shared" si="1"/>
        <v>437500</v>
      </c>
      <c r="L21" s="42"/>
    </row>
    <row r="22" spans="1:12" s="2" customFormat="1" ht="27.75" customHeight="1">
      <c r="A22" s="41">
        <v>5</v>
      </c>
      <c r="B22" s="4" t="s">
        <v>30</v>
      </c>
      <c r="C22" s="4"/>
      <c r="D22" s="7">
        <v>5</v>
      </c>
      <c r="E22" s="51">
        <v>43750</v>
      </c>
      <c r="F22" s="6"/>
      <c r="G22" s="6"/>
      <c r="H22" s="6">
        <v>1</v>
      </c>
      <c r="I22" s="6">
        <v>1</v>
      </c>
      <c r="J22" s="31">
        <f>G22+F22+(D22*E22)</f>
        <v>218750</v>
      </c>
      <c r="K22" s="31">
        <f t="shared" si="1"/>
        <v>218750</v>
      </c>
      <c r="L22" s="42"/>
    </row>
    <row r="23" spans="1:12" s="2" customFormat="1" ht="30.75" customHeight="1">
      <c r="A23" s="41">
        <v>6</v>
      </c>
      <c r="B23" s="3" t="s">
        <v>9</v>
      </c>
      <c r="C23" s="4" t="s">
        <v>8</v>
      </c>
      <c r="D23" s="7">
        <v>8</v>
      </c>
      <c r="E23" s="51">
        <v>43750</v>
      </c>
      <c r="F23" s="6"/>
      <c r="G23" s="6">
        <v>3000000</v>
      </c>
      <c r="H23" s="6">
        <v>1</v>
      </c>
      <c r="I23" s="6">
        <v>1</v>
      </c>
      <c r="J23" s="31">
        <f>G23+F23+(D23*E23)</f>
        <v>3350000</v>
      </c>
      <c r="K23" s="31">
        <f t="shared" si="1"/>
        <v>3350000</v>
      </c>
      <c r="L23" s="42"/>
    </row>
    <row r="24" spans="1:12" s="2" customFormat="1" ht="32.25" customHeight="1">
      <c r="A24" s="37"/>
      <c r="B24" s="4"/>
      <c r="C24" s="4" t="s">
        <v>17</v>
      </c>
      <c r="D24" s="7">
        <v>0</v>
      </c>
      <c r="E24" s="51">
        <v>43750</v>
      </c>
      <c r="F24" s="6"/>
      <c r="G24" s="6">
        <v>0</v>
      </c>
      <c r="H24" s="6"/>
      <c r="I24" s="6"/>
      <c r="J24" s="31">
        <f>D24*E24+F24+G24</f>
        <v>0</v>
      </c>
      <c r="K24" s="31">
        <f t="shared" si="1"/>
        <v>0</v>
      </c>
      <c r="L24" s="42"/>
    </row>
    <row r="25" spans="1:12" s="2" customFormat="1" ht="22.5" customHeight="1">
      <c r="A25" s="37"/>
      <c r="B25" s="4"/>
      <c r="C25" s="4" t="s">
        <v>73</v>
      </c>
      <c r="D25" s="7">
        <v>0</v>
      </c>
      <c r="E25" s="51">
        <v>43750</v>
      </c>
      <c r="F25" s="6"/>
      <c r="G25" s="6"/>
      <c r="H25" s="6"/>
      <c r="I25" s="6"/>
      <c r="J25" s="31">
        <f>G25+F25+(D25*E25)</f>
        <v>0</v>
      </c>
      <c r="K25" s="31">
        <f t="shared" si="1"/>
        <v>0</v>
      </c>
      <c r="L25" s="42"/>
    </row>
    <row r="26" spans="1:12" s="2" customFormat="1" ht="33.75" customHeight="1">
      <c r="A26" s="46"/>
      <c r="B26" s="4"/>
      <c r="C26" s="4" t="s">
        <v>6</v>
      </c>
      <c r="D26" s="7">
        <v>0</v>
      </c>
      <c r="E26" s="51">
        <v>43750</v>
      </c>
      <c r="F26" s="6"/>
      <c r="G26" s="6"/>
      <c r="H26" s="6"/>
      <c r="I26" s="6"/>
      <c r="J26" s="31">
        <f>G26+F26+(D26*E26)</f>
        <v>0</v>
      </c>
      <c r="K26" s="31">
        <f t="shared" si="1"/>
        <v>0</v>
      </c>
      <c r="L26" s="42"/>
    </row>
    <row r="27" spans="1:12" s="2" customFormat="1" ht="18" customHeight="1">
      <c r="A27" s="43"/>
      <c r="B27" s="97" t="s">
        <v>1</v>
      </c>
      <c r="C27" s="97"/>
      <c r="D27" s="47"/>
      <c r="E27" s="48"/>
      <c r="F27" s="48">
        <f>SUM(F10:F21)</f>
        <v>0</v>
      </c>
      <c r="G27" s="48">
        <f>SUM(G10:G26)</f>
        <v>6102000</v>
      </c>
      <c r="H27" s="49"/>
      <c r="I27" s="48"/>
      <c r="J27" s="50">
        <f>SUM(J10:J26)</f>
        <v>7808250</v>
      </c>
      <c r="K27" s="50">
        <f>SUM(K10:K26)</f>
        <v>7808250</v>
      </c>
      <c r="L27" s="48"/>
    </row>
    <row r="28" spans="1:12" s="2" customFormat="1" ht="15.75">
      <c r="A28" s="9"/>
      <c r="B28" s="10"/>
      <c r="C28" s="10"/>
      <c r="D28" s="11"/>
      <c r="E28" s="12"/>
      <c r="F28" s="12"/>
      <c r="G28" s="12"/>
      <c r="H28" s="13"/>
      <c r="I28" s="12"/>
      <c r="J28" s="12"/>
      <c r="K28" s="12"/>
      <c r="L28" s="12"/>
    </row>
    <row r="29" spans="1:12" s="2" customFormat="1" ht="18" customHeight="1">
      <c r="A29" s="19" t="s">
        <v>11</v>
      </c>
      <c r="B29" s="98" t="s">
        <v>34</v>
      </c>
      <c r="C29" s="98"/>
      <c r="D29" s="98"/>
      <c r="E29" s="98"/>
      <c r="F29" s="98"/>
      <c r="G29" s="98"/>
      <c r="H29" s="98"/>
      <c r="I29" s="98"/>
      <c r="J29" s="98"/>
      <c r="K29" s="98"/>
      <c r="L29" s="98"/>
    </row>
    <row r="30" spans="1:12" s="2" customFormat="1" ht="18" customHeight="1">
      <c r="A30" s="23"/>
      <c r="B30" s="22"/>
      <c r="C30" s="22"/>
      <c r="D30" s="24"/>
      <c r="E30" s="25"/>
      <c r="F30" s="22"/>
      <c r="G30" s="22"/>
      <c r="H30" s="22"/>
      <c r="I30" s="22"/>
      <c r="J30" s="22"/>
      <c r="K30" s="22"/>
      <c r="L30" s="22"/>
    </row>
    <row r="31" spans="1:12" s="2" customFormat="1" ht="101.25" customHeight="1">
      <c r="A31" s="37" t="s">
        <v>0</v>
      </c>
      <c r="B31" s="37" t="s">
        <v>13</v>
      </c>
      <c r="C31" s="37" t="s">
        <v>15</v>
      </c>
      <c r="D31" s="38" t="s">
        <v>24</v>
      </c>
      <c r="E31" s="39" t="s">
        <v>25</v>
      </c>
      <c r="F31" s="40" t="s">
        <v>26</v>
      </c>
      <c r="G31" s="38" t="s">
        <v>27</v>
      </c>
      <c r="H31" s="38" t="s">
        <v>16</v>
      </c>
      <c r="I31" s="38" t="s">
        <v>14</v>
      </c>
      <c r="J31" s="38" t="s">
        <v>28</v>
      </c>
      <c r="K31" s="38" t="s">
        <v>29</v>
      </c>
      <c r="L31" s="38" t="s">
        <v>5</v>
      </c>
    </row>
    <row r="32" spans="1:12" s="2" customFormat="1" ht="37.5" customHeight="1">
      <c r="A32" s="41">
        <v>1</v>
      </c>
      <c r="B32" s="3" t="s">
        <v>2</v>
      </c>
      <c r="C32" s="4"/>
      <c r="D32" s="5"/>
      <c r="E32" s="21"/>
      <c r="F32" s="6"/>
      <c r="G32" s="6"/>
      <c r="H32" s="6"/>
      <c r="I32" s="6"/>
      <c r="J32" s="6"/>
      <c r="K32" s="6"/>
      <c r="L32" s="42"/>
    </row>
    <row r="33" spans="1:12" s="35" customFormat="1" ht="40.5" customHeight="1">
      <c r="A33" s="43" t="s">
        <v>12</v>
      </c>
      <c r="B33" s="42" t="s">
        <v>67</v>
      </c>
      <c r="C33" s="4" t="s">
        <v>46</v>
      </c>
      <c r="D33" s="7">
        <v>2</v>
      </c>
      <c r="E33" s="51">
        <v>43750</v>
      </c>
      <c r="F33" s="6"/>
      <c r="G33" s="6">
        <v>2000</v>
      </c>
      <c r="H33" s="6">
        <v>1</v>
      </c>
      <c r="I33" s="44">
        <v>1</v>
      </c>
      <c r="J33" s="31">
        <f aca="true" t="shared" si="2" ref="J33:J42">G33+F33+(D33*E33)</f>
        <v>89500</v>
      </c>
      <c r="K33" s="31">
        <f aca="true" t="shared" si="3" ref="K33:K41">J33*I33*H33</f>
        <v>89500</v>
      </c>
      <c r="L33" s="42"/>
    </row>
    <row r="34" spans="1:12" s="2" customFormat="1" ht="77.25" customHeight="1">
      <c r="A34" s="43">
        <v>1.2</v>
      </c>
      <c r="B34" s="42" t="s">
        <v>70</v>
      </c>
      <c r="C34" s="4" t="s">
        <v>50</v>
      </c>
      <c r="D34" s="7">
        <v>0.5</v>
      </c>
      <c r="E34" s="51">
        <v>43750</v>
      </c>
      <c r="F34" s="6"/>
      <c r="G34" s="6">
        <v>0</v>
      </c>
      <c r="H34" s="6">
        <v>1</v>
      </c>
      <c r="I34" s="44">
        <v>1</v>
      </c>
      <c r="J34" s="31">
        <f t="shared" si="2"/>
        <v>21875</v>
      </c>
      <c r="K34" s="31">
        <f t="shared" si="3"/>
        <v>21875</v>
      </c>
      <c r="L34" s="42"/>
    </row>
    <row r="35" spans="1:14" s="2" customFormat="1" ht="55.5" customHeight="1">
      <c r="A35" s="43">
        <v>1.3</v>
      </c>
      <c r="B35" s="59" t="s">
        <v>71</v>
      </c>
      <c r="C35" s="4" t="s">
        <v>50</v>
      </c>
      <c r="D35" s="7">
        <v>0.5</v>
      </c>
      <c r="E35" s="51">
        <v>43750</v>
      </c>
      <c r="F35" s="6"/>
      <c r="G35" s="6">
        <v>0</v>
      </c>
      <c r="H35" s="6">
        <v>1</v>
      </c>
      <c r="I35" s="44">
        <v>1</v>
      </c>
      <c r="J35" s="31">
        <f t="shared" si="2"/>
        <v>21875</v>
      </c>
      <c r="K35" s="31">
        <f t="shared" si="3"/>
        <v>21875</v>
      </c>
      <c r="L35" s="42" t="s">
        <v>49</v>
      </c>
      <c r="N35" s="34"/>
    </row>
    <row r="36" spans="1:14" s="2" customFormat="1" ht="32.25" customHeight="1">
      <c r="A36" s="41">
        <v>2</v>
      </c>
      <c r="B36" s="3" t="s">
        <v>7</v>
      </c>
      <c r="C36" s="4" t="s">
        <v>8</v>
      </c>
      <c r="D36" s="7">
        <v>0</v>
      </c>
      <c r="E36" s="51">
        <v>43750</v>
      </c>
      <c r="F36" s="6"/>
      <c r="G36" s="6"/>
      <c r="H36" s="6"/>
      <c r="I36" s="44"/>
      <c r="J36" s="31">
        <f t="shared" si="2"/>
        <v>0</v>
      </c>
      <c r="K36" s="31">
        <f t="shared" si="3"/>
        <v>0</v>
      </c>
      <c r="L36" s="42"/>
      <c r="N36" s="33"/>
    </row>
    <row r="37" spans="1:14" s="2" customFormat="1" ht="27" customHeight="1">
      <c r="A37" s="45"/>
      <c r="B37" s="4"/>
      <c r="C37" s="4" t="s">
        <v>17</v>
      </c>
      <c r="D37" s="7">
        <v>0</v>
      </c>
      <c r="E37" s="51">
        <v>43750</v>
      </c>
      <c r="F37" s="6"/>
      <c r="G37" s="6"/>
      <c r="H37" s="6"/>
      <c r="I37" s="44"/>
      <c r="J37" s="31">
        <f t="shared" si="2"/>
        <v>0</v>
      </c>
      <c r="K37" s="31">
        <f t="shared" si="3"/>
        <v>0</v>
      </c>
      <c r="L37" s="42"/>
      <c r="N37" s="33"/>
    </row>
    <row r="38" spans="1:14" s="2" customFormat="1" ht="33.75" customHeight="1">
      <c r="A38" s="45"/>
      <c r="B38" s="4"/>
      <c r="C38" s="4" t="s">
        <v>72</v>
      </c>
      <c r="D38" s="7">
        <v>1</v>
      </c>
      <c r="E38" s="51">
        <v>43750</v>
      </c>
      <c r="F38" s="6"/>
      <c r="G38" s="6"/>
      <c r="H38" s="6">
        <v>1</v>
      </c>
      <c r="I38" s="6">
        <v>1</v>
      </c>
      <c r="J38" s="31">
        <f t="shared" si="2"/>
        <v>43750</v>
      </c>
      <c r="K38" s="31">
        <f t="shared" si="3"/>
        <v>43750</v>
      </c>
      <c r="L38" s="42"/>
      <c r="N38" s="33"/>
    </row>
    <row r="39" spans="1:14" s="2" customFormat="1" ht="36" customHeight="1">
      <c r="A39" s="41">
        <v>3</v>
      </c>
      <c r="B39" s="3" t="s">
        <v>19</v>
      </c>
      <c r="C39" s="4"/>
      <c r="D39" s="7">
        <v>0</v>
      </c>
      <c r="E39" s="51">
        <v>43750</v>
      </c>
      <c r="F39" s="6"/>
      <c r="G39" s="6"/>
      <c r="H39" s="6"/>
      <c r="I39" s="6"/>
      <c r="J39" s="31">
        <f t="shared" si="2"/>
        <v>0</v>
      </c>
      <c r="K39" s="31">
        <f t="shared" si="3"/>
        <v>0</v>
      </c>
      <c r="L39" s="42"/>
      <c r="N39" s="33"/>
    </row>
    <row r="40" spans="1:12" s="2" customFormat="1" ht="32.25" customHeight="1">
      <c r="A40" s="43" t="s">
        <v>23</v>
      </c>
      <c r="B40" s="4" t="s">
        <v>3</v>
      </c>
      <c r="C40" s="4"/>
      <c r="D40" s="7">
        <v>0</v>
      </c>
      <c r="E40" s="51">
        <v>43750</v>
      </c>
      <c r="F40" s="6"/>
      <c r="G40" s="51"/>
      <c r="H40" s="6"/>
      <c r="I40" s="6"/>
      <c r="J40" s="31">
        <f t="shared" si="2"/>
        <v>0</v>
      </c>
      <c r="K40" s="31">
        <f t="shared" si="3"/>
        <v>0</v>
      </c>
      <c r="L40" s="42"/>
    </row>
    <row r="41" spans="1:12" s="2" customFormat="1" ht="31.5" customHeight="1">
      <c r="A41" s="43" t="s">
        <v>22</v>
      </c>
      <c r="B41" s="4" t="s">
        <v>4</v>
      </c>
      <c r="C41" s="4"/>
      <c r="D41" s="7">
        <v>0</v>
      </c>
      <c r="E41" s="51">
        <v>0</v>
      </c>
      <c r="F41" s="6"/>
      <c r="G41" s="6"/>
      <c r="H41" s="6"/>
      <c r="I41" s="6"/>
      <c r="J41" s="31">
        <f t="shared" si="2"/>
        <v>0</v>
      </c>
      <c r="K41" s="31">
        <f t="shared" si="3"/>
        <v>0</v>
      </c>
      <c r="L41" s="42"/>
    </row>
    <row r="42" spans="1:12" s="2" customFormat="1" ht="33.75" customHeight="1">
      <c r="A42" s="43" t="s">
        <v>21</v>
      </c>
      <c r="B42" s="4" t="s">
        <v>20</v>
      </c>
      <c r="C42" s="4"/>
      <c r="D42" s="7">
        <v>0</v>
      </c>
      <c r="E42" s="51">
        <v>0</v>
      </c>
      <c r="F42" s="6"/>
      <c r="G42" s="6"/>
      <c r="H42" s="6"/>
      <c r="I42" s="6"/>
      <c r="J42" s="31">
        <f t="shared" si="2"/>
        <v>0</v>
      </c>
      <c r="K42" s="31">
        <f>J42*I42*H42</f>
        <v>0</v>
      </c>
      <c r="L42" s="42"/>
    </row>
    <row r="43" spans="1:12" s="2" customFormat="1" ht="67.5" customHeight="1">
      <c r="A43" s="41">
        <v>4</v>
      </c>
      <c r="B43" s="4" t="s">
        <v>31</v>
      </c>
      <c r="C43" s="4"/>
      <c r="D43" s="7">
        <v>10</v>
      </c>
      <c r="E43" s="51">
        <v>43750</v>
      </c>
      <c r="F43" s="6"/>
      <c r="G43" s="6"/>
      <c r="H43" s="6">
        <v>1</v>
      </c>
      <c r="I43" s="6">
        <v>1</v>
      </c>
      <c r="J43" s="31">
        <f>G43+F43+(D43*E43)</f>
        <v>437500</v>
      </c>
      <c r="K43" s="31">
        <f aca="true" t="shared" si="4" ref="K43:K48">J43*I43*H43</f>
        <v>437500</v>
      </c>
      <c r="L43" s="42"/>
    </row>
    <row r="44" spans="1:12" s="2" customFormat="1" ht="26.25" customHeight="1">
      <c r="A44" s="41">
        <v>5</v>
      </c>
      <c r="B44" s="4" t="s">
        <v>30</v>
      </c>
      <c r="C44" s="4"/>
      <c r="D44" s="7">
        <v>5</v>
      </c>
      <c r="E44" s="51">
        <v>43750</v>
      </c>
      <c r="F44" s="6"/>
      <c r="G44" s="6"/>
      <c r="H44" s="6">
        <v>1</v>
      </c>
      <c r="I44" s="6">
        <v>1</v>
      </c>
      <c r="J44" s="31">
        <f>G44+F44+(D44*E44)</f>
        <v>218750</v>
      </c>
      <c r="K44" s="31">
        <f t="shared" si="4"/>
        <v>218750</v>
      </c>
      <c r="L44" s="42"/>
    </row>
    <row r="45" spans="1:12" s="2" customFormat="1" ht="37.5" customHeight="1">
      <c r="A45" s="41">
        <v>6</v>
      </c>
      <c r="B45" s="3" t="s">
        <v>9</v>
      </c>
      <c r="C45" s="4" t="s">
        <v>8</v>
      </c>
      <c r="D45" s="7">
        <v>0</v>
      </c>
      <c r="E45" s="51">
        <v>43750</v>
      </c>
      <c r="F45" s="6"/>
      <c r="G45" s="6"/>
      <c r="H45" s="6">
        <v>1</v>
      </c>
      <c r="I45" s="6">
        <v>1</v>
      </c>
      <c r="J45" s="31">
        <f>G45+F45+(D45*E45)</f>
        <v>0</v>
      </c>
      <c r="K45" s="31">
        <f t="shared" si="4"/>
        <v>0</v>
      </c>
      <c r="L45" s="42"/>
    </row>
    <row r="46" spans="1:12" s="2" customFormat="1" ht="30" customHeight="1">
      <c r="A46" s="37"/>
      <c r="B46" s="4"/>
      <c r="C46" s="4" t="s">
        <v>17</v>
      </c>
      <c r="D46" s="7">
        <v>0</v>
      </c>
      <c r="E46" s="51">
        <v>43750</v>
      </c>
      <c r="F46" s="6"/>
      <c r="G46" s="6"/>
      <c r="H46" s="6"/>
      <c r="I46" s="6"/>
      <c r="J46" s="31">
        <f>D46*E46+F46+G46</f>
        <v>0</v>
      </c>
      <c r="K46" s="31">
        <f t="shared" si="4"/>
        <v>0</v>
      </c>
      <c r="L46" s="42"/>
    </row>
    <row r="47" spans="1:12" s="2" customFormat="1" ht="25.5" customHeight="1">
      <c r="A47" s="37"/>
      <c r="B47" s="4"/>
      <c r="C47" s="4" t="s">
        <v>73</v>
      </c>
      <c r="D47" s="7">
        <v>0.5</v>
      </c>
      <c r="E47" s="51">
        <v>43750</v>
      </c>
      <c r="F47" s="6"/>
      <c r="G47" s="6"/>
      <c r="H47" s="6">
        <v>1</v>
      </c>
      <c r="I47" s="6">
        <v>1</v>
      </c>
      <c r="J47" s="31">
        <f>G47+F47+(D47*E47)</f>
        <v>21875</v>
      </c>
      <c r="K47" s="31">
        <f t="shared" si="4"/>
        <v>21875</v>
      </c>
      <c r="L47" s="42"/>
    </row>
    <row r="48" spans="1:12" s="2" customFormat="1" ht="32.25" customHeight="1">
      <c r="A48" s="46"/>
      <c r="B48" s="4"/>
      <c r="C48" s="4" t="s">
        <v>6</v>
      </c>
      <c r="D48" s="7">
        <v>0</v>
      </c>
      <c r="E48" s="51">
        <v>43750</v>
      </c>
      <c r="F48" s="6"/>
      <c r="G48" s="6"/>
      <c r="H48" s="6"/>
      <c r="I48" s="6"/>
      <c r="J48" s="31">
        <f>G48+F48+(D48*E48)</f>
        <v>0</v>
      </c>
      <c r="K48" s="31">
        <f t="shared" si="4"/>
        <v>0</v>
      </c>
      <c r="L48" s="42"/>
    </row>
    <row r="49" spans="1:12" s="2" customFormat="1" ht="30" customHeight="1">
      <c r="A49" s="43"/>
      <c r="B49" s="97" t="s">
        <v>1</v>
      </c>
      <c r="C49" s="97"/>
      <c r="D49" s="47"/>
      <c r="E49" s="48"/>
      <c r="F49" s="48">
        <f>SUM(F32:F43)</f>
        <v>0</v>
      </c>
      <c r="G49" s="48">
        <f>SUM(G32:G48)</f>
        <v>2000</v>
      </c>
      <c r="H49" s="49"/>
      <c r="I49" s="48"/>
      <c r="J49" s="50">
        <f>SUM(J32:J48)</f>
        <v>855125</v>
      </c>
      <c r="K49" s="50">
        <f>SUM(K32:K48)</f>
        <v>855125</v>
      </c>
      <c r="L49" s="48"/>
    </row>
    <row r="50" spans="1:12" s="2" customFormat="1" ht="33.75" customHeight="1">
      <c r="A50" s="26"/>
      <c r="B50" s="26"/>
      <c r="C50" s="26"/>
      <c r="D50" s="26"/>
      <c r="E50" s="26"/>
      <c r="F50" s="26"/>
      <c r="G50" s="26"/>
      <c r="H50" s="26"/>
      <c r="I50" s="26"/>
      <c r="J50" s="26"/>
      <c r="K50" s="26"/>
      <c r="L50" s="26"/>
    </row>
    <row r="51" spans="1:12" s="2" customFormat="1" ht="18" customHeight="1">
      <c r="A51" s="26"/>
      <c r="B51" s="26"/>
      <c r="C51" s="26"/>
      <c r="D51" s="26"/>
      <c r="E51" s="26"/>
      <c r="F51" s="26"/>
      <c r="G51" s="26"/>
      <c r="H51" s="26"/>
      <c r="I51" s="26"/>
      <c r="J51" s="26"/>
      <c r="K51" s="26"/>
      <c r="L51" s="26"/>
    </row>
    <row r="52" spans="1:12" s="2" customFormat="1" ht="15.75">
      <c r="A52" s="26"/>
      <c r="B52" s="26"/>
      <c r="C52" s="26"/>
      <c r="D52" s="26"/>
      <c r="E52" s="26"/>
      <c r="F52" s="26"/>
      <c r="G52" s="26"/>
      <c r="H52" s="26"/>
      <c r="I52" s="26"/>
      <c r="J52" s="26"/>
      <c r="K52" s="26"/>
      <c r="L52" s="26"/>
    </row>
    <row r="53" spans="1:12" s="2" customFormat="1" ht="18" customHeight="1">
      <c r="A53" s="26"/>
      <c r="B53" s="26"/>
      <c r="C53" s="26"/>
      <c r="D53" s="26"/>
      <c r="E53" s="26"/>
      <c r="F53" s="26"/>
      <c r="G53" s="26"/>
      <c r="H53" s="26"/>
      <c r="I53" s="26"/>
      <c r="J53" s="26"/>
      <c r="K53" s="26"/>
      <c r="L53" s="26"/>
    </row>
    <row r="54" spans="1:12" s="2" customFormat="1" ht="24" customHeight="1">
      <c r="A54" s="26"/>
      <c r="B54" s="26"/>
      <c r="C54" s="26"/>
      <c r="D54" s="26"/>
      <c r="E54" s="26"/>
      <c r="F54" s="26"/>
      <c r="G54" s="26"/>
      <c r="H54" s="26"/>
      <c r="I54" s="26"/>
      <c r="J54" s="26"/>
      <c r="K54" s="26"/>
      <c r="L54" s="26"/>
    </row>
    <row r="55" spans="1:12" s="2" customFormat="1" ht="24.75" customHeight="1">
      <c r="A55" s="26"/>
      <c r="B55" s="26"/>
      <c r="C55" s="26"/>
      <c r="D55" s="26"/>
      <c r="E55" s="26"/>
      <c r="F55" s="26"/>
      <c r="G55" s="26"/>
      <c r="H55" s="26"/>
      <c r="I55" s="26"/>
      <c r="J55" s="26"/>
      <c r="K55" s="26"/>
      <c r="L55" s="26"/>
    </row>
    <row r="56" spans="1:12" s="2" customFormat="1" ht="19.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6"/>
      <c r="L61" s="26"/>
    </row>
    <row r="62" spans="1:12" s="2" customFormat="1" ht="19.5" customHeight="1">
      <c r="A62" s="26"/>
      <c r="B62" s="26"/>
      <c r="C62" s="26"/>
      <c r="D62" s="26"/>
      <c r="E62" s="26"/>
      <c r="F62" s="26"/>
      <c r="G62" s="26"/>
      <c r="H62" s="26"/>
      <c r="I62" s="26"/>
      <c r="J62" s="26"/>
      <c r="K62" s="26"/>
      <c r="L62" s="26"/>
    </row>
    <row r="63" spans="1:12" s="2" customFormat="1" ht="19.5" customHeight="1">
      <c r="A63" s="26"/>
      <c r="B63" s="26"/>
      <c r="C63" s="26"/>
      <c r="D63" s="26"/>
      <c r="E63" s="26"/>
      <c r="F63" s="26"/>
      <c r="G63" s="26"/>
      <c r="H63" s="26"/>
      <c r="I63" s="26"/>
      <c r="J63" s="26"/>
      <c r="K63" s="26"/>
      <c r="L63" s="26"/>
    </row>
    <row r="64" spans="1:12" s="2" customFormat="1" ht="19.5" customHeight="1">
      <c r="A64" s="26"/>
      <c r="B64" s="26"/>
      <c r="C64" s="26"/>
      <c r="D64" s="26"/>
      <c r="E64" s="26"/>
      <c r="F64" s="26"/>
      <c r="G64" s="26"/>
      <c r="H64" s="26"/>
      <c r="I64" s="26"/>
      <c r="J64" s="26"/>
      <c r="K64" s="27"/>
      <c r="L64" s="27"/>
    </row>
    <row r="65" spans="1:12" s="2" customFormat="1" ht="19.5" customHeight="1">
      <c r="A65" s="26"/>
      <c r="B65" s="26"/>
      <c r="C65" s="26"/>
      <c r="D65" s="26"/>
      <c r="E65" s="26"/>
      <c r="F65" s="26"/>
      <c r="G65" s="26"/>
      <c r="H65" s="26"/>
      <c r="I65" s="26"/>
      <c r="J65" s="26"/>
      <c r="K65" s="27"/>
      <c r="L65" s="27"/>
    </row>
    <row r="66" spans="1:12" s="2" customFormat="1" ht="19.5" customHeight="1">
      <c r="A66" s="26"/>
      <c r="B66" s="26"/>
      <c r="C66" s="26"/>
      <c r="D66" s="26"/>
      <c r="E66" s="26"/>
      <c r="F66" s="26"/>
      <c r="G66" s="26"/>
      <c r="H66" s="26"/>
      <c r="I66" s="26"/>
      <c r="J66" s="26"/>
      <c r="K66" s="27"/>
      <c r="L66" s="27"/>
    </row>
    <row r="67" spans="1:12" s="2" customFormat="1" ht="19.5" customHeight="1">
      <c r="A67" s="26"/>
      <c r="B67" s="26"/>
      <c r="C67" s="26"/>
      <c r="D67" s="26"/>
      <c r="E67" s="26"/>
      <c r="F67" s="26"/>
      <c r="G67" s="26"/>
      <c r="H67" s="26"/>
      <c r="I67" s="26"/>
      <c r="J67" s="26"/>
      <c r="K67" s="27"/>
      <c r="L67" s="27"/>
    </row>
    <row r="68" spans="1:12" s="2" customFormat="1" ht="19.5" customHeight="1">
      <c r="A68" s="26"/>
      <c r="B68" s="26"/>
      <c r="C68" s="26"/>
      <c r="D68" s="26"/>
      <c r="E68" s="26"/>
      <c r="F68" s="26"/>
      <c r="G68" s="26"/>
      <c r="H68" s="26"/>
      <c r="I68" s="26"/>
      <c r="J68" s="26"/>
      <c r="K68" s="27"/>
      <c r="L68" s="27"/>
    </row>
    <row r="69" spans="1:12" s="2" customFormat="1" ht="19.5" customHeight="1">
      <c r="A69" s="26"/>
      <c r="B69" s="26"/>
      <c r="C69" s="26"/>
      <c r="D69" s="26"/>
      <c r="E69" s="26"/>
      <c r="F69" s="26"/>
      <c r="G69" s="26"/>
      <c r="H69" s="26"/>
      <c r="I69" s="26"/>
      <c r="J69" s="26"/>
      <c r="K69" s="55"/>
      <c r="L69" s="55"/>
    </row>
    <row r="70" spans="1:12" s="2" customFormat="1" ht="19.5" customHeight="1">
      <c r="A70" s="26"/>
      <c r="B70" s="26"/>
      <c r="C70" s="26"/>
      <c r="D70" s="26"/>
      <c r="E70" s="26"/>
      <c r="F70" s="26"/>
      <c r="G70" s="26"/>
      <c r="H70" s="26"/>
      <c r="I70" s="26"/>
      <c r="J70" s="26"/>
      <c r="K70" s="56"/>
      <c r="L70" s="56"/>
    </row>
    <row r="71" spans="1:12" s="2" customFormat="1" ht="29.25" customHeight="1">
      <c r="A71" s="26"/>
      <c r="B71" s="26"/>
      <c r="C71" s="26"/>
      <c r="D71" s="26"/>
      <c r="E71" s="26"/>
      <c r="F71" s="26"/>
      <c r="G71" s="26"/>
      <c r="H71" s="26"/>
      <c r="I71" s="26"/>
      <c r="J71" s="26"/>
      <c r="K71" s="57">
        <f>$K$27</f>
        <v>7808250</v>
      </c>
      <c r="L71" s="56"/>
    </row>
    <row r="72" spans="1:12" s="8" customFormat="1" ht="15.75">
      <c r="A72" s="26"/>
      <c r="B72" s="26"/>
      <c r="C72" s="26"/>
      <c r="D72" s="26"/>
      <c r="E72" s="26"/>
      <c r="F72" s="26"/>
      <c r="G72" s="26"/>
      <c r="H72" s="26"/>
      <c r="I72" s="26"/>
      <c r="J72" s="26"/>
      <c r="K72" s="57">
        <f>$K$49</f>
        <v>855125</v>
      </c>
      <c r="L72" s="58"/>
    </row>
    <row r="73" spans="1:12" s="8" customFormat="1" ht="15.75">
      <c r="A73" s="26"/>
      <c r="B73" s="26"/>
      <c r="C73" s="26"/>
      <c r="D73" s="26"/>
      <c r="E73" s="26"/>
      <c r="F73" s="26"/>
      <c r="G73" s="26"/>
      <c r="H73" s="26"/>
      <c r="I73" s="26"/>
      <c r="J73" s="26"/>
      <c r="K73" s="57">
        <f>K71-K72</f>
        <v>6953125</v>
      </c>
      <c r="L73" s="58">
        <f>K73/K71*100%</f>
        <v>0.8904844235263983</v>
      </c>
    </row>
    <row r="74" spans="1:12" s="8" customFormat="1" ht="15.75">
      <c r="A74" s="26"/>
      <c r="B74" s="26"/>
      <c r="C74" s="26"/>
      <c r="D74" s="26"/>
      <c r="E74" s="26"/>
      <c r="F74" s="26"/>
      <c r="G74" s="26"/>
      <c r="H74" s="26"/>
      <c r="I74" s="26"/>
      <c r="J74" s="26"/>
      <c r="K74" s="56"/>
      <c r="L74" s="58">
        <f>K72/K71*100%</f>
        <v>0.10951557647360163</v>
      </c>
    </row>
    <row r="75" spans="1:12" s="8" customFormat="1" ht="15.75">
      <c r="A75" s="26"/>
      <c r="B75" s="28"/>
      <c r="C75" s="26"/>
      <c r="D75" s="26"/>
      <c r="E75" s="26"/>
      <c r="F75" s="26"/>
      <c r="G75" s="26"/>
      <c r="H75" s="26"/>
      <c r="I75" s="26"/>
      <c r="J75" s="26"/>
      <c r="K75" s="55"/>
      <c r="L75" s="55"/>
    </row>
    <row r="76" spans="1:12" s="8" customFormat="1" ht="15.75">
      <c r="A76" s="23"/>
      <c r="B76" s="29"/>
      <c r="C76" s="30"/>
      <c r="D76" s="30"/>
      <c r="E76" s="30"/>
      <c r="F76" s="30"/>
      <c r="G76" s="22"/>
      <c r="H76" s="22"/>
      <c r="I76" s="22"/>
      <c r="J76" s="22"/>
      <c r="K76" s="22"/>
      <c r="L76" s="22"/>
    </row>
    <row r="77" spans="1:12" s="8" customFormat="1" ht="15.75">
      <c r="A77" s="14"/>
      <c r="B77" s="15"/>
      <c r="C77" s="15"/>
      <c r="D77" s="17"/>
      <c r="E77" s="18"/>
      <c r="F77" s="15"/>
      <c r="G77" s="15"/>
      <c r="H77" s="15"/>
      <c r="I77" s="15"/>
      <c r="J77" s="15"/>
      <c r="K77" s="15"/>
      <c r="L77" s="15"/>
    </row>
    <row r="78" spans="1:12" s="8" customFormat="1" ht="15.75">
      <c r="A78" s="14"/>
      <c r="B78" s="15"/>
      <c r="C78" s="15"/>
      <c r="D78" s="17"/>
      <c r="E78" s="18"/>
      <c r="F78" s="15"/>
      <c r="G78" s="15"/>
      <c r="H78" s="15"/>
      <c r="I78" s="15"/>
      <c r="J78" s="15"/>
      <c r="K78" s="15"/>
      <c r="L78" s="15"/>
    </row>
    <row r="79" spans="1:12" s="8" customFormat="1" ht="15.75">
      <c r="A79" s="14"/>
      <c r="B79" s="15"/>
      <c r="C79" s="15"/>
      <c r="D79" s="17"/>
      <c r="E79" s="18"/>
      <c r="F79" s="15"/>
      <c r="G79" s="15"/>
      <c r="H79" s="15"/>
      <c r="I79" s="15"/>
      <c r="J79" s="15"/>
      <c r="K79" s="15"/>
      <c r="L79" s="15"/>
    </row>
    <row r="80" spans="1:12" s="8" customFormat="1" ht="15.75">
      <c r="A80" s="14"/>
      <c r="B80" s="15"/>
      <c r="C80" s="15"/>
      <c r="D80" s="17"/>
      <c r="E80" s="18"/>
      <c r="F80" s="15"/>
      <c r="G80" s="15"/>
      <c r="H80" s="15"/>
      <c r="I80" s="15"/>
      <c r="J80" s="15"/>
      <c r="K80" s="15"/>
      <c r="L80" s="15"/>
    </row>
    <row r="81" spans="1:12" s="8" customFormat="1" ht="15.75">
      <c r="A81" s="14"/>
      <c r="B81" s="15"/>
      <c r="C81" s="15"/>
      <c r="D81" s="17"/>
      <c r="E81" s="18"/>
      <c r="F81" s="15"/>
      <c r="G81" s="15"/>
      <c r="H81" s="15"/>
      <c r="I81" s="15"/>
      <c r="J81" s="15"/>
      <c r="K81" s="15"/>
      <c r="L81" s="15"/>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2" s="8" customFormat="1" ht="15.75">
      <c r="A98" s="14"/>
      <c r="B98" s="15"/>
      <c r="C98" s="15"/>
      <c r="D98" s="17"/>
      <c r="E98" s="18"/>
      <c r="F98" s="15"/>
      <c r="G98" s="15"/>
      <c r="H98" s="15"/>
      <c r="I98" s="15"/>
      <c r="J98" s="15"/>
      <c r="K98" s="15"/>
      <c r="L98" s="15"/>
    </row>
    <row r="99" spans="1:12" s="8" customFormat="1" ht="15.75">
      <c r="A99" s="14"/>
      <c r="B99" s="15"/>
      <c r="C99" s="15"/>
      <c r="D99" s="17"/>
      <c r="E99" s="18"/>
      <c r="F99" s="15"/>
      <c r="G99" s="15"/>
      <c r="H99" s="15"/>
      <c r="I99" s="15"/>
      <c r="J99" s="15"/>
      <c r="K99" s="15"/>
      <c r="L99" s="15"/>
    </row>
    <row r="100" spans="1:12" s="8" customFormat="1" ht="15.75">
      <c r="A100" s="14"/>
      <c r="B100" s="15"/>
      <c r="C100" s="15"/>
      <c r="D100" s="17"/>
      <c r="E100" s="18"/>
      <c r="F100" s="15"/>
      <c r="G100" s="15"/>
      <c r="H100" s="15"/>
      <c r="I100" s="15"/>
      <c r="J100" s="15"/>
      <c r="K100" s="15"/>
      <c r="L100" s="15"/>
    </row>
    <row r="101" spans="1:12" s="8" customFormat="1" ht="15.75">
      <c r="A101" s="14"/>
      <c r="B101" s="15"/>
      <c r="C101" s="15"/>
      <c r="D101" s="17"/>
      <c r="E101" s="18"/>
      <c r="F101" s="15"/>
      <c r="G101" s="15"/>
      <c r="H101" s="15"/>
      <c r="I101" s="15"/>
      <c r="J101" s="15"/>
      <c r="K101" s="15"/>
      <c r="L101" s="15"/>
    </row>
    <row r="102" spans="1:12" s="8" customFormat="1" ht="15.75">
      <c r="A102" s="14"/>
      <c r="B102" s="15"/>
      <c r="C102" s="15"/>
      <c r="D102" s="17"/>
      <c r="E102" s="18"/>
      <c r="F102" s="15"/>
      <c r="G102" s="15"/>
      <c r="H102" s="15"/>
      <c r="I102" s="15"/>
      <c r="J102" s="15"/>
      <c r="K102" s="15"/>
      <c r="L102" s="15"/>
    </row>
    <row r="103" spans="1:12" s="8" customFormat="1" ht="15.75">
      <c r="A103" s="14"/>
      <c r="B103" s="15"/>
      <c r="C103" s="15"/>
      <c r="D103" s="17"/>
      <c r="E103" s="18"/>
      <c r="F103" s="15"/>
      <c r="G103" s="15"/>
      <c r="H103" s="15"/>
      <c r="I103" s="15"/>
      <c r="J103" s="15"/>
      <c r="K103" s="15"/>
      <c r="L103" s="15"/>
    </row>
    <row r="104" spans="1:12" s="2" customFormat="1" ht="19.5" customHeight="1">
      <c r="A104" s="14"/>
      <c r="B104" s="15"/>
      <c r="C104" s="15"/>
      <c r="D104" s="17"/>
      <c r="E104" s="18"/>
      <c r="F104" s="15"/>
      <c r="G104" s="15"/>
      <c r="H104" s="15"/>
      <c r="I104" s="15"/>
      <c r="J104" s="15"/>
      <c r="K104" s="15"/>
      <c r="L104" s="15"/>
    </row>
  </sheetData>
  <sheetProtection/>
  <mergeCells count="9">
    <mergeCell ref="B27:C27"/>
    <mergeCell ref="B29:L29"/>
    <mergeCell ref="B49:C49"/>
    <mergeCell ref="B1:K2"/>
    <mergeCell ref="B4:C5"/>
    <mergeCell ref="I4:K5"/>
    <mergeCell ref="B6:K6"/>
    <mergeCell ref="B7:K7"/>
    <mergeCell ref="B8:K8"/>
  </mergeCells>
  <printOptions/>
  <pageMargins left="0.2" right="0.25" top="0.5" bottom="0.5" header="0" footer="0.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dimension ref="A1:Q105"/>
  <sheetViews>
    <sheetView zoomScalePageLayoutView="0" workbookViewId="0" topLeftCell="A9">
      <selection activeCell="L62" sqref="L62"/>
    </sheetView>
  </sheetViews>
  <sheetFormatPr defaultColWidth="11.421875" defaultRowHeight="19.5" customHeight="1"/>
  <cols>
    <col min="1" max="1" width="5.421875" style="14" customWidth="1"/>
    <col min="2" max="2" width="25.28125" style="15" customWidth="1"/>
    <col min="3" max="3" width="12.421875" style="15" customWidth="1"/>
    <col min="4" max="4" width="7.421875" style="17" customWidth="1"/>
    <col min="5" max="5" width="10.00390625" style="18" customWidth="1"/>
    <col min="6" max="6" width="7.57421875" style="15" customWidth="1"/>
    <col min="7" max="7" width="11.140625" style="15" customWidth="1"/>
    <col min="8" max="8" width="7.421875" style="15" customWidth="1"/>
    <col min="9" max="9" width="8.28125" style="15" customWidth="1"/>
    <col min="10" max="10" width="12.8515625" style="15" customWidth="1"/>
    <col min="11" max="11" width="13.140625" style="15" customWidth="1"/>
    <col min="12" max="12" width="12.7109375" style="15" customWidth="1"/>
    <col min="13" max="13" width="11.421875" style="1" customWidth="1"/>
    <col min="14" max="14" width="12.421875" style="1" bestFit="1" customWidth="1"/>
    <col min="15" max="16384" width="11.421875" style="1" customWidth="1"/>
  </cols>
  <sheetData>
    <row r="1" spans="2:11" ht="19.5" customHeight="1">
      <c r="B1" s="99" t="s">
        <v>37</v>
      </c>
      <c r="C1" s="99"/>
      <c r="D1" s="99"/>
      <c r="E1" s="99"/>
      <c r="F1" s="99"/>
      <c r="G1" s="99"/>
      <c r="H1" s="99"/>
      <c r="I1" s="99"/>
      <c r="J1" s="99"/>
      <c r="K1" s="99"/>
    </row>
    <row r="2" spans="2:11" ht="58.5" customHeight="1">
      <c r="B2" s="99"/>
      <c r="C2" s="99"/>
      <c r="D2" s="99"/>
      <c r="E2" s="99"/>
      <c r="F2" s="99"/>
      <c r="G2" s="99"/>
      <c r="H2" s="99"/>
      <c r="I2" s="99"/>
      <c r="J2" s="99"/>
      <c r="K2" s="99"/>
    </row>
    <row r="3" ht="13.5" customHeight="1">
      <c r="B3" s="16"/>
    </row>
    <row r="4" spans="2:12" ht="15" customHeight="1">
      <c r="B4" s="100" t="s">
        <v>32</v>
      </c>
      <c r="C4" s="100"/>
      <c r="I4" s="101" t="s">
        <v>36</v>
      </c>
      <c r="J4" s="101"/>
      <c r="K4" s="101"/>
      <c r="L4" s="36"/>
    </row>
    <row r="5" spans="2:12" ht="11.25" customHeight="1">
      <c r="B5" s="100"/>
      <c r="C5" s="100"/>
      <c r="I5" s="101"/>
      <c r="J5" s="101"/>
      <c r="K5" s="101"/>
      <c r="L5" s="36"/>
    </row>
    <row r="6" spans="2:11" ht="16.5" customHeight="1">
      <c r="B6" s="102" t="s">
        <v>35</v>
      </c>
      <c r="C6" s="102"/>
      <c r="D6" s="102"/>
      <c r="E6" s="102"/>
      <c r="F6" s="102"/>
      <c r="G6" s="102"/>
      <c r="H6" s="102"/>
      <c r="I6" s="102"/>
      <c r="J6" s="102"/>
      <c r="K6" s="102"/>
    </row>
    <row r="7" spans="1:12" s="2" customFormat="1" ht="38.25" customHeight="1">
      <c r="A7" s="19"/>
      <c r="B7" s="103" t="s">
        <v>62</v>
      </c>
      <c r="C7" s="103"/>
      <c r="D7" s="103"/>
      <c r="E7" s="103"/>
      <c r="F7" s="103"/>
      <c r="G7" s="103"/>
      <c r="H7" s="103"/>
      <c r="I7" s="103"/>
      <c r="J7" s="103"/>
      <c r="K7" s="103"/>
      <c r="L7" s="20"/>
    </row>
    <row r="8" spans="1:17" s="2" customFormat="1" ht="19.5" customHeight="1">
      <c r="A8" s="19" t="s">
        <v>10</v>
      </c>
      <c r="B8" s="98" t="s">
        <v>33</v>
      </c>
      <c r="C8" s="98"/>
      <c r="D8" s="98"/>
      <c r="E8" s="98"/>
      <c r="F8" s="98"/>
      <c r="G8" s="98"/>
      <c r="H8" s="98"/>
      <c r="I8" s="98"/>
      <c r="J8" s="98"/>
      <c r="K8" s="98"/>
      <c r="L8" s="20"/>
      <c r="Q8" s="32"/>
    </row>
    <row r="9" spans="1:12" s="54" customFormat="1" ht="117.75" customHeight="1">
      <c r="A9" s="52" t="s">
        <v>0</v>
      </c>
      <c r="B9" s="53" t="s">
        <v>38</v>
      </c>
      <c r="C9" s="53" t="s">
        <v>15</v>
      </c>
      <c r="D9" s="53" t="s">
        <v>39</v>
      </c>
      <c r="E9" s="53" t="s">
        <v>40</v>
      </c>
      <c r="F9" s="53" t="s">
        <v>41</v>
      </c>
      <c r="G9" s="53" t="s">
        <v>42</v>
      </c>
      <c r="H9" s="53" t="s">
        <v>16</v>
      </c>
      <c r="I9" s="53" t="s">
        <v>14</v>
      </c>
      <c r="J9" s="53" t="s">
        <v>43</v>
      </c>
      <c r="K9" s="53" t="s">
        <v>44</v>
      </c>
      <c r="L9" s="53" t="s">
        <v>5</v>
      </c>
    </row>
    <row r="10" spans="1:14" s="2" customFormat="1" ht="23.25" customHeight="1">
      <c r="A10" s="41">
        <v>1</v>
      </c>
      <c r="B10" s="3" t="s">
        <v>2</v>
      </c>
      <c r="C10" s="4"/>
      <c r="D10" s="5"/>
      <c r="E10" s="21"/>
      <c r="F10" s="6"/>
      <c r="G10" s="6"/>
      <c r="H10" s="6"/>
      <c r="I10" s="6"/>
      <c r="J10" s="31"/>
      <c r="K10" s="31"/>
      <c r="L10" s="42"/>
      <c r="N10" s="33"/>
    </row>
    <row r="11" spans="1:14" s="2" customFormat="1" ht="45" customHeight="1">
      <c r="A11" s="43" t="s">
        <v>12</v>
      </c>
      <c r="B11" s="42" t="s">
        <v>67</v>
      </c>
      <c r="C11" s="4" t="s">
        <v>46</v>
      </c>
      <c r="D11" s="7">
        <v>2</v>
      </c>
      <c r="E11" s="51">
        <v>43750</v>
      </c>
      <c r="F11" s="6"/>
      <c r="G11" s="6">
        <v>2000</v>
      </c>
      <c r="H11" s="6">
        <v>1</v>
      </c>
      <c r="I11" s="44">
        <v>4</v>
      </c>
      <c r="J11" s="31">
        <f aca="true" t="shared" si="0" ref="J11:J19">G11+F11+(D11*E11)</f>
        <v>89500</v>
      </c>
      <c r="K11" s="31">
        <f aca="true" t="shared" si="1" ref="K11:K25">J11*I11*H11</f>
        <v>358000</v>
      </c>
      <c r="L11" s="42"/>
      <c r="N11" s="34"/>
    </row>
    <row r="12" spans="1:14" s="2" customFormat="1" ht="37.5" customHeight="1">
      <c r="A12" s="43">
        <v>1.2</v>
      </c>
      <c r="B12" s="59" t="s">
        <v>66</v>
      </c>
      <c r="C12" s="4" t="s">
        <v>51</v>
      </c>
      <c r="D12" s="7">
        <v>1</v>
      </c>
      <c r="E12" s="51">
        <v>43750</v>
      </c>
      <c r="F12" s="6"/>
      <c r="G12" s="6">
        <v>10000</v>
      </c>
      <c r="H12" s="6">
        <v>1</v>
      </c>
      <c r="I12" s="44">
        <v>4</v>
      </c>
      <c r="J12" s="31">
        <f t="shared" si="0"/>
        <v>53750</v>
      </c>
      <c r="K12" s="31">
        <f t="shared" si="1"/>
        <v>215000</v>
      </c>
      <c r="L12" s="42"/>
      <c r="N12" s="33"/>
    </row>
    <row r="13" spans="1:14" s="2" customFormat="1" ht="33.75" customHeight="1">
      <c r="A13" s="41">
        <v>2</v>
      </c>
      <c r="B13" s="3" t="s">
        <v>7</v>
      </c>
      <c r="C13" s="4" t="s">
        <v>8</v>
      </c>
      <c r="D13" s="7">
        <v>8</v>
      </c>
      <c r="E13" s="51">
        <v>43750</v>
      </c>
      <c r="F13" s="6"/>
      <c r="G13" s="6">
        <v>3000000</v>
      </c>
      <c r="H13" s="6">
        <v>1</v>
      </c>
      <c r="I13" s="44">
        <v>4</v>
      </c>
      <c r="J13" s="31">
        <f t="shared" si="0"/>
        <v>3350000</v>
      </c>
      <c r="K13" s="31">
        <f t="shared" si="1"/>
        <v>13400000</v>
      </c>
      <c r="L13" s="42"/>
      <c r="N13" s="33"/>
    </row>
    <row r="14" spans="1:14" s="2" customFormat="1" ht="33.75" customHeight="1">
      <c r="A14" s="45"/>
      <c r="B14" s="4"/>
      <c r="C14" s="4" t="s">
        <v>17</v>
      </c>
      <c r="D14" s="7">
        <v>0</v>
      </c>
      <c r="E14" s="51">
        <v>43750</v>
      </c>
      <c r="F14" s="6"/>
      <c r="G14" s="6"/>
      <c r="H14" s="6"/>
      <c r="I14" s="44"/>
      <c r="J14" s="31">
        <f t="shared" si="0"/>
        <v>0</v>
      </c>
      <c r="K14" s="31">
        <f t="shared" si="1"/>
        <v>0</v>
      </c>
      <c r="L14" s="42"/>
      <c r="N14" s="33"/>
    </row>
    <row r="15" spans="1:14" s="2" customFormat="1" ht="33.75" customHeight="1">
      <c r="A15" s="45"/>
      <c r="B15" s="4"/>
      <c r="C15" s="4" t="s">
        <v>18</v>
      </c>
      <c r="D15" s="7">
        <v>0</v>
      </c>
      <c r="E15" s="51">
        <v>43750</v>
      </c>
      <c r="F15" s="6"/>
      <c r="G15" s="6"/>
      <c r="H15" s="6"/>
      <c r="I15" s="6"/>
      <c r="J15" s="31">
        <f t="shared" si="0"/>
        <v>0</v>
      </c>
      <c r="K15" s="31">
        <f t="shared" si="1"/>
        <v>0</v>
      </c>
      <c r="L15" s="42"/>
      <c r="N15" s="33"/>
    </row>
    <row r="16" spans="1:14" s="2" customFormat="1" ht="39" customHeight="1">
      <c r="A16" s="41">
        <v>3</v>
      </c>
      <c r="B16" s="3" t="s">
        <v>19</v>
      </c>
      <c r="C16" s="4"/>
      <c r="D16" s="7">
        <v>0</v>
      </c>
      <c r="E16" s="51">
        <v>43750</v>
      </c>
      <c r="F16" s="6"/>
      <c r="G16" s="6"/>
      <c r="H16" s="6">
        <v>0</v>
      </c>
      <c r="I16" s="6"/>
      <c r="J16" s="31">
        <f t="shared" si="0"/>
        <v>0</v>
      </c>
      <c r="K16" s="31">
        <f t="shared" si="1"/>
        <v>0</v>
      </c>
      <c r="L16" s="42"/>
      <c r="N16" s="33"/>
    </row>
    <row r="17" spans="1:12" s="2" customFormat="1" ht="36" customHeight="1">
      <c r="A17" s="43" t="s">
        <v>23</v>
      </c>
      <c r="B17" s="4" t="s">
        <v>3</v>
      </c>
      <c r="C17" s="4"/>
      <c r="D17" s="7">
        <v>0</v>
      </c>
      <c r="E17" s="51">
        <v>43750</v>
      </c>
      <c r="F17" s="6"/>
      <c r="G17" s="51">
        <v>0</v>
      </c>
      <c r="H17" s="6">
        <v>0</v>
      </c>
      <c r="I17" s="44">
        <v>0</v>
      </c>
      <c r="J17" s="31">
        <f t="shared" si="0"/>
        <v>0</v>
      </c>
      <c r="K17" s="31">
        <f t="shared" si="1"/>
        <v>0</v>
      </c>
      <c r="L17" s="42"/>
    </row>
    <row r="18" spans="1:12" s="2" customFormat="1" ht="39" customHeight="1">
      <c r="A18" s="43" t="s">
        <v>22</v>
      </c>
      <c r="B18" s="4" t="s">
        <v>4</v>
      </c>
      <c r="C18" s="4"/>
      <c r="D18" s="7">
        <v>0</v>
      </c>
      <c r="E18" s="51">
        <v>0</v>
      </c>
      <c r="F18" s="6"/>
      <c r="G18" s="6"/>
      <c r="H18" s="6">
        <v>0</v>
      </c>
      <c r="I18" s="6"/>
      <c r="J18" s="31">
        <f t="shared" si="0"/>
        <v>0</v>
      </c>
      <c r="K18" s="31">
        <f t="shared" si="1"/>
        <v>0</v>
      </c>
      <c r="L18" s="42"/>
    </row>
    <row r="19" spans="1:12" s="2" customFormat="1" ht="35.25" customHeight="1">
      <c r="A19" s="43" t="s">
        <v>21</v>
      </c>
      <c r="B19" s="4" t="s">
        <v>20</v>
      </c>
      <c r="C19" s="4"/>
      <c r="D19" s="7">
        <v>0</v>
      </c>
      <c r="E19" s="51">
        <v>43750</v>
      </c>
      <c r="F19" s="6"/>
      <c r="G19" s="6"/>
      <c r="H19" s="6">
        <v>0</v>
      </c>
      <c r="I19" s="6">
        <v>0</v>
      </c>
      <c r="J19" s="31">
        <f t="shared" si="0"/>
        <v>0</v>
      </c>
      <c r="K19" s="31">
        <f>J19*I19*H19</f>
        <v>0</v>
      </c>
      <c r="L19" s="42"/>
    </row>
    <row r="20" spans="1:12" s="2" customFormat="1" ht="31.5" customHeight="1">
      <c r="A20" s="41">
        <v>4</v>
      </c>
      <c r="B20" s="4" t="s">
        <v>31</v>
      </c>
      <c r="C20" s="4"/>
      <c r="D20" s="7">
        <v>0</v>
      </c>
      <c r="E20" s="51">
        <v>43750</v>
      </c>
      <c r="F20" s="6"/>
      <c r="G20" s="6"/>
      <c r="H20" s="6"/>
      <c r="I20" s="6"/>
      <c r="J20" s="31">
        <f>G20+F20+(D20*E20)</f>
        <v>0</v>
      </c>
      <c r="K20" s="31">
        <f t="shared" si="1"/>
        <v>0</v>
      </c>
      <c r="L20" s="42"/>
    </row>
    <row r="21" spans="1:12" s="2" customFormat="1" ht="30.75" customHeight="1">
      <c r="A21" s="41">
        <v>5</v>
      </c>
      <c r="B21" s="4" t="s">
        <v>30</v>
      </c>
      <c r="C21" s="4"/>
      <c r="D21" s="7">
        <v>1</v>
      </c>
      <c r="E21" s="51">
        <v>43750</v>
      </c>
      <c r="F21" s="6"/>
      <c r="G21" s="6"/>
      <c r="H21" s="6">
        <v>1</v>
      </c>
      <c r="I21" s="6">
        <v>4</v>
      </c>
      <c r="J21" s="31">
        <f>G21+F21+(D21*E21)</f>
        <v>43750</v>
      </c>
      <c r="K21" s="31">
        <f t="shared" si="1"/>
        <v>175000</v>
      </c>
      <c r="L21" s="42"/>
    </row>
    <row r="22" spans="1:12" s="2" customFormat="1" ht="37.5" customHeight="1">
      <c r="A22" s="41">
        <v>6</v>
      </c>
      <c r="B22" s="3" t="s">
        <v>9</v>
      </c>
      <c r="C22" s="4" t="s">
        <v>8</v>
      </c>
      <c r="D22" s="7">
        <v>8</v>
      </c>
      <c r="E22" s="51">
        <v>43750</v>
      </c>
      <c r="F22" s="6"/>
      <c r="G22" s="6">
        <v>3000000</v>
      </c>
      <c r="H22" s="6">
        <v>1</v>
      </c>
      <c r="I22" s="6">
        <v>4</v>
      </c>
      <c r="J22" s="31">
        <f>G22+F22+(D22*E22)</f>
        <v>3350000</v>
      </c>
      <c r="K22" s="31">
        <f t="shared" si="1"/>
        <v>13400000</v>
      </c>
      <c r="L22" s="42"/>
    </row>
    <row r="23" spans="1:12" s="2" customFormat="1" ht="27.75" customHeight="1">
      <c r="A23" s="37"/>
      <c r="B23" s="4"/>
      <c r="C23" s="4" t="s">
        <v>17</v>
      </c>
      <c r="D23" s="7">
        <v>0</v>
      </c>
      <c r="E23" s="51">
        <v>43750</v>
      </c>
      <c r="F23" s="6"/>
      <c r="G23" s="6">
        <v>0</v>
      </c>
      <c r="H23" s="6"/>
      <c r="I23" s="6"/>
      <c r="J23" s="31">
        <f>D23*E23+F23+G23</f>
        <v>0</v>
      </c>
      <c r="K23" s="31">
        <f t="shared" si="1"/>
        <v>0</v>
      </c>
      <c r="L23" s="42"/>
    </row>
    <row r="24" spans="1:12" s="2" customFormat="1" ht="30.75" customHeight="1">
      <c r="A24" s="37"/>
      <c r="B24" s="4"/>
      <c r="C24" s="4" t="s">
        <v>18</v>
      </c>
      <c r="D24" s="7">
        <v>0</v>
      </c>
      <c r="E24" s="51">
        <v>43750</v>
      </c>
      <c r="F24" s="6"/>
      <c r="G24" s="6"/>
      <c r="H24" s="6"/>
      <c r="I24" s="6"/>
      <c r="J24" s="31">
        <f>G24+F24+(D24*E24)</f>
        <v>0</v>
      </c>
      <c r="K24" s="31">
        <f t="shared" si="1"/>
        <v>0</v>
      </c>
      <c r="L24" s="42"/>
    </row>
    <row r="25" spans="1:12" s="2" customFormat="1" ht="32.25" customHeight="1">
      <c r="A25" s="46"/>
      <c r="B25" s="4"/>
      <c r="C25" s="4" t="s">
        <v>6</v>
      </c>
      <c r="D25" s="7">
        <v>0</v>
      </c>
      <c r="E25" s="51">
        <v>43750</v>
      </c>
      <c r="F25" s="6"/>
      <c r="G25" s="6"/>
      <c r="H25" s="6"/>
      <c r="I25" s="6"/>
      <c r="J25" s="31">
        <f>G25+F25+(D25*E25)</f>
        <v>0</v>
      </c>
      <c r="K25" s="31">
        <f t="shared" si="1"/>
        <v>0</v>
      </c>
      <c r="L25" s="42"/>
    </row>
    <row r="26" spans="1:12" s="2" customFormat="1" ht="22.5" customHeight="1">
      <c r="A26" s="43"/>
      <c r="B26" s="97" t="s">
        <v>1</v>
      </c>
      <c r="C26" s="97"/>
      <c r="D26" s="47"/>
      <c r="E26" s="48"/>
      <c r="F26" s="48">
        <f>SUM(F10:F20)</f>
        <v>0</v>
      </c>
      <c r="G26" s="48">
        <f>SUM(G10:G25)</f>
        <v>6012000</v>
      </c>
      <c r="H26" s="49"/>
      <c r="I26" s="48"/>
      <c r="J26" s="50">
        <f>SUM(J10:J25)</f>
        <v>6887000</v>
      </c>
      <c r="K26" s="50">
        <f>SUM(K10:K25)</f>
        <v>27548000</v>
      </c>
      <c r="L26" s="48"/>
    </row>
    <row r="27" spans="1:12" s="2" customFormat="1" ht="17.25" customHeight="1">
      <c r="A27" s="9"/>
      <c r="B27" s="10"/>
      <c r="C27" s="10"/>
      <c r="D27" s="11"/>
      <c r="E27" s="12"/>
      <c r="F27" s="12"/>
      <c r="G27" s="12"/>
      <c r="H27" s="13"/>
      <c r="I27" s="12"/>
      <c r="J27" s="12"/>
      <c r="K27" s="12"/>
      <c r="L27" s="12"/>
    </row>
    <row r="28" spans="1:12" s="2" customFormat="1" ht="21.75" customHeight="1">
      <c r="A28" s="19" t="s">
        <v>11</v>
      </c>
      <c r="B28" s="98" t="s">
        <v>34</v>
      </c>
      <c r="C28" s="98"/>
      <c r="D28" s="98"/>
      <c r="E28" s="98"/>
      <c r="F28" s="98"/>
      <c r="G28" s="98"/>
      <c r="H28" s="98"/>
      <c r="I28" s="98"/>
      <c r="J28" s="98"/>
      <c r="K28" s="98"/>
      <c r="L28" s="98"/>
    </row>
    <row r="29" spans="1:12" s="2" customFormat="1" ht="15.75">
      <c r="A29" s="23"/>
      <c r="B29" s="22"/>
      <c r="C29" s="22"/>
      <c r="D29" s="24"/>
      <c r="E29" s="25"/>
      <c r="F29" s="22"/>
      <c r="G29" s="22"/>
      <c r="H29" s="22"/>
      <c r="I29" s="22"/>
      <c r="J29" s="22"/>
      <c r="K29" s="22"/>
      <c r="L29" s="22"/>
    </row>
    <row r="30" spans="1:12" s="2" customFormat="1" ht="109.5" customHeight="1">
      <c r="A30" s="37" t="s">
        <v>0</v>
      </c>
      <c r="B30" s="37" t="s">
        <v>13</v>
      </c>
      <c r="C30" s="37" t="s">
        <v>15</v>
      </c>
      <c r="D30" s="38" t="s">
        <v>24</v>
      </c>
      <c r="E30" s="39" t="s">
        <v>25</v>
      </c>
      <c r="F30" s="40" t="s">
        <v>26</v>
      </c>
      <c r="G30" s="38" t="s">
        <v>27</v>
      </c>
      <c r="H30" s="38" t="s">
        <v>16</v>
      </c>
      <c r="I30" s="38" t="s">
        <v>14</v>
      </c>
      <c r="J30" s="38" t="s">
        <v>28</v>
      </c>
      <c r="K30" s="38" t="s">
        <v>29</v>
      </c>
      <c r="L30" s="38" t="s">
        <v>5</v>
      </c>
    </row>
    <row r="31" spans="1:12" s="2" customFormat="1" ht="42" customHeight="1">
      <c r="A31" s="41">
        <v>1</v>
      </c>
      <c r="B31" s="3" t="s">
        <v>2</v>
      </c>
      <c r="C31" s="4"/>
      <c r="D31" s="5"/>
      <c r="E31" s="21"/>
      <c r="F31" s="6"/>
      <c r="G31" s="6"/>
      <c r="H31" s="6"/>
      <c r="I31" s="6"/>
      <c r="J31" s="6"/>
      <c r="K31" s="6"/>
      <c r="L31" s="42"/>
    </row>
    <row r="32" spans="1:12" s="2" customFormat="1" ht="31.5" customHeight="1">
      <c r="A32" s="43" t="s">
        <v>12</v>
      </c>
      <c r="B32" s="42" t="s">
        <v>67</v>
      </c>
      <c r="C32" s="4" t="s">
        <v>46</v>
      </c>
      <c r="D32" s="7">
        <v>2</v>
      </c>
      <c r="E32" s="51">
        <v>43750</v>
      </c>
      <c r="F32" s="6"/>
      <c r="G32" s="6">
        <v>2000</v>
      </c>
      <c r="H32" s="6">
        <v>1</v>
      </c>
      <c r="I32" s="44">
        <v>4</v>
      </c>
      <c r="J32" s="31">
        <f aca="true" t="shared" si="2" ref="J32:J40">G32+F32+(D32*E32)</f>
        <v>89500</v>
      </c>
      <c r="K32" s="31">
        <f aca="true" t="shared" si="3" ref="K32:K39">J32*I32*H32</f>
        <v>358000</v>
      </c>
      <c r="L32" s="42"/>
    </row>
    <row r="33" spans="1:12" s="2" customFormat="1" ht="41.25" customHeight="1">
      <c r="A33" s="43">
        <v>1.2</v>
      </c>
      <c r="B33" s="42" t="s">
        <v>66</v>
      </c>
      <c r="C33" s="4" t="s">
        <v>51</v>
      </c>
      <c r="D33" s="7">
        <v>1</v>
      </c>
      <c r="E33" s="51">
        <v>43750</v>
      </c>
      <c r="F33" s="6"/>
      <c r="G33" s="6">
        <v>10000</v>
      </c>
      <c r="H33" s="6">
        <v>1</v>
      </c>
      <c r="I33" s="44">
        <v>4</v>
      </c>
      <c r="J33" s="31">
        <f t="shared" si="2"/>
        <v>53750</v>
      </c>
      <c r="K33" s="31">
        <f t="shared" si="3"/>
        <v>215000</v>
      </c>
      <c r="L33" s="42"/>
    </row>
    <row r="34" spans="1:12" s="35" customFormat="1" ht="44.25" customHeight="1">
      <c r="A34" s="43">
        <v>1.3</v>
      </c>
      <c r="B34" s="3" t="s">
        <v>7</v>
      </c>
      <c r="C34" s="4" t="s">
        <v>8</v>
      </c>
      <c r="D34" s="7">
        <v>8</v>
      </c>
      <c r="E34" s="51">
        <v>43750</v>
      </c>
      <c r="F34" s="6"/>
      <c r="G34" s="6">
        <v>3000000</v>
      </c>
      <c r="H34" s="6">
        <v>1</v>
      </c>
      <c r="I34" s="44">
        <v>4</v>
      </c>
      <c r="J34" s="31">
        <f t="shared" si="2"/>
        <v>3350000</v>
      </c>
      <c r="K34" s="31">
        <f t="shared" si="3"/>
        <v>13400000</v>
      </c>
      <c r="L34" s="42"/>
    </row>
    <row r="35" spans="1:12" s="2" customFormat="1" ht="33" customHeight="1">
      <c r="A35" s="43">
        <v>1.4</v>
      </c>
      <c r="B35" s="4"/>
      <c r="C35" s="4" t="s">
        <v>17</v>
      </c>
      <c r="D35" s="7">
        <v>0</v>
      </c>
      <c r="E35" s="51">
        <v>43750</v>
      </c>
      <c r="F35" s="6"/>
      <c r="G35" s="6"/>
      <c r="H35" s="6"/>
      <c r="I35" s="44"/>
      <c r="J35" s="31">
        <f t="shared" si="2"/>
        <v>0</v>
      </c>
      <c r="K35" s="31">
        <f t="shared" si="3"/>
        <v>0</v>
      </c>
      <c r="L35" s="42"/>
    </row>
    <row r="36" spans="1:14" s="2" customFormat="1" ht="36" customHeight="1">
      <c r="A36" s="41">
        <v>2</v>
      </c>
      <c r="B36" s="4"/>
      <c r="C36" s="4" t="s">
        <v>18</v>
      </c>
      <c r="D36" s="7">
        <v>0</v>
      </c>
      <c r="E36" s="51">
        <v>43750</v>
      </c>
      <c r="F36" s="6"/>
      <c r="G36" s="6"/>
      <c r="H36" s="6"/>
      <c r="I36" s="6"/>
      <c r="J36" s="31">
        <f t="shared" si="2"/>
        <v>0</v>
      </c>
      <c r="K36" s="31">
        <f t="shared" si="3"/>
        <v>0</v>
      </c>
      <c r="L36" s="42"/>
      <c r="N36" s="34"/>
    </row>
    <row r="37" spans="1:14" s="2" customFormat="1" ht="45.75" customHeight="1">
      <c r="A37" s="45"/>
      <c r="B37" s="3" t="s">
        <v>19</v>
      </c>
      <c r="C37" s="4"/>
      <c r="D37" s="7">
        <v>0</v>
      </c>
      <c r="E37" s="51">
        <v>43750</v>
      </c>
      <c r="F37" s="6"/>
      <c r="G37" s="6"/>
      <c r="H37" s="6"/>
      <c r="I37" s="6"/>
      <c r="J37" s="31">
        <f t="shared" si="2"/>
        <v>0</v>
      </c>
      <c r="K37" s="31">
        <f t="shared" si="3"/>
        <v>0</v>
      </c>
      <c r="L37" s="42"/>
      <c r="N37" s="33"/>
    </row>
    <row r="38" spans="1:14" s="2" customFormat="1" ht="33" customHeight="1">
      <c r="A38" s="45"/>
      <c r="B38" s="4" t="s">
        <v>3</v>
      </c>
      <c r="C38" s="4"/>
      <c r="D38" s="7">
        <v>0</v>
      </c>
      <c r="E38" s="51">
        <v>43750</v>
      </c>
      <c r="F38" s="6"/>
      <c r="G38" s="51"/>
      <c r="H38" s="6"/>
      <c r="I38" s="6"/>
      <c r="J38" s="31">
        <f t="shared" si="2"/>
        <v>0</v>
      </c>
      <c r="K38" s="31">
        <f t="shared" si="3"/>
        <v>0</v>
      </c>
      <c r="L38" s="42"/>
      <c r="N38" s="33"/>
    </row>
    <row r="39" spans="1:14" s="2" customFormat="1" ht="34.5" customHeight="1">
      <c r="A39" s="41">
        <v>3</v>
      </c>
      <c r="B39" s="4" t="s">
        <v>4</v>
      </c>
      <c r="C39" s="4"/>
      <c r="D39" s="7">
        <v>0</v>
      </c>
      <c r="E39" s="51">
        <v>0</v>
      </c>
      <c r="F39" s="6"/>
      <c r="G39" s="6"/>
      <c r="H39" s="6"/>
      <c r="I39" s="6"/>
      <c r="J39" s="31">
        <f t="shared" si="2"/>
        <v>0</v>
      </c>
      <c r="K39" s="31">
        <f t="shared" si="3"/>
        <v>0</v>
      </c>
      <c r="L39" s="42"/>
      <c r="N39" s="33"/>
    </row>
    <row r="40" spans="1:14" s="2" customFormat="1" ht="39.75" customHeight="1">
      <c r="A40" s="43" t="s">
        <v>23</v>
      </c>
      <c r="B40" s="4" t="s">
        <v>20</v>
      </c>
      <c r="C40" s="4"/>
      <c r="D40" s="7">
        <v>0</v>
      </c>
      <c r="E40" s="51">
        <v>0</v>
      </c>
      <c r="F40" s="6"/>
      <c r="G40" s="6"/>
      <c r="H40" s="6"/>
      <c r="I40" s="6"/>
      <c r="J40" s="31">
        <f t="shared" si="2"/>
        <v>0</v>
      </c>
      <c r="K40" s="31">
        <f>J40*I40*H40</f>
        <v>0</v>
      </c>
      <c r="L40" s="42"/>
      <c r="N40" s="33"/>
    </row>
    <row r="41" spans="1:12" s="2" customFormat="1" ht="64.5" customHeight="1">
      <c r="A41" s="43" t="s">
        <v>22</v>
      </c>
      <c r="B41" s="4" t="s">
        <v>31</v>
      </c>
      <c r="C41" s="4"/>
      <c r="D41" s="7">
        <v>0</v>
      </c>
      <c r="E41" s="51">
        <v>43570</v>
      </c>
      <c r="F41" s="6"/>
      <c r="G41" s="6"/>
      <c r="H41" s="6"/>
      <c r="I41" s="6"/>
      <c r="J41" s="31">
        <f>G41+F41+(D41*E41)</f>
        <v>0</v>
      </c>
      <c r="K41" s="31">
        <f aca="true" t="shared" si="4" ref="K41:K46">J41*I41*H41</f>
        <v>0</v>
      </c>
      <c r="L41" s="42"/>
    </row>
    <row r="42" spans="1:12" s="2" customFormat="1" ht="34.5" customHeight="1">
      <c r="A42" s="43" t="s">
        <v>21</v>
      </c>
      <c r="B42" s="4" t="s">
        <v>30</v>
      </c>
      <c r="C42" s="4"/>
      <c r="D42" s="7">
        <v>1</v>
      </c>
      <c r="E42" s="51">
        <v>43750</v>
      </c>
      <c r="F42" s="6"/>
      <c r="G42" s="6"/>
      <c r="H42" s="6">
        <v>1</v>
      </c>
      <c r="I42" s="6">
        <v>4</v>
      </c>
      <c r="J42" s="31">
        <f>G42+F42+(D42*E42)</f>
        <v>43750</v>
      </c>
      <c r="K42" s="31">
        <f t="shared" si="4"/>
        <v>175000</v>
      </c>
      <c r="L42" s="42"/>
    </row>
    <row r="43" spans="1:12" s="2" customFormat="1" ht="25.5" customHeight="1">
      <c r="A43" s="41">
        <v>4</v>
      </c>
      <c r="B43" s="3" t="s">
        <v>9</v>
      </c>
      <c r="C43" s="4" t="s">
        <v>8</v>
      </c>
      <c r="D43" s="7">
        <v>8</v>
      </c>
      <c r="E43" s="51">
        <v>43750</v>
      </c>
      <c r="F43" s="6"/>
      <c r="G43" s="6">
        <v>3000000</v>
      </c>
      <c r="H43" s="6">
        <v>1</v>
      </c>
      <c r="I43" s="6">
        <v>4</v>
      </c>
      <c r="J43" s="31">
        <f>G43+F43+(D43*E43)</f>
        <v>3350000</v>
      </c>
      <c r="K43" s="31">
        <f t="shared" si="4"/>
        <v>13400000</v>
      </c>
      <c r="L43" s="42"/>
    </row>
    <row r="44" spans="1:12" s="2" customFormat="1" ht="36.75" customHeight="1">
      <c r="A44" s="41">
        <v>5</v>
      </c>
      <c r="B44" s="4"/>
      <c r="C44" s="4" t="s">
        <v>17</v>
      </c>
      <c r="D44" s="7">
        <v>0</v>
      </c>
      <c r="E44" s="51">
        <v>43750</v>
      </c>
      <c r="F44" s="6"/>
      <c r="G44" s="6">
        <v>0</v>
      </c>
      <c r="H44" s="6"/>
      <c r="I44" s="6"/>
      <c r="J44" s="31">
        <f>D44*E44+F44+G44</f>
        <v>0</v>
      </c>
      <c r="K44" s="31">
        <f t="shared" si="4"/>
        <v>0</v>
      </c>
      <c r="L44" s="42"/>
    </row>
    <row r="45" spans="1:12" s="2" customFormat="1" ht="30.75" customHeight="1">
      <c r="A45" s="41">
        <v>6</v>
      </c>
      <c r="B45" s="4"/>
      <c r="C45" s="4" t="s">
        <v>18</v>
      </c>
      <c r="D45" s="7">
        <v>0</v>
      </c>
      <c r="E45" s="51">
        <v>43750</v>
      </c>
      <c r="F45" s="6"/>
      <c r="G45" s="6"/>
      <c r="H45" s="6"/>
      <c r="I45" s="6"/>
      <c r="J45" s="31">
        <f>G45+F45+(D45*E45)</f>
        <v>0</v>
      </c>
      <c r="K45" s="31">
        <f t="shared" si="4"/>
        <v>0</v>
      </c>
      <c r="L45" s="42"/>
    </row>
    <row r="46" spans="1:12" s="2" customFormat="1" ht="30" customHeight="1">
      <c r="A46" s="37"/>
      <c r="B46" s="4"/>
      <c r="C46" s="4" t="s">
        <v>6</v>
      </c>
      <c r="D46" s="7">
        <v>0</v>
      </c>
      <c r="E46" s="51">
        <v>43750</v>
      </c>
      <c r="F46" s="6"/>
      <c r="G46" s="6"/>
      <c r="H46" s="6"/>
      <c r="I46" s="6"/>
      <c r="J46" s="31">
        <f>G46+F46+(D46*E46)</f>
        <v>0</v>
      </c>
      <c r="K46" s="31">
        <f t="shared" si="4"/>
        <v>0</v>
      </c>
      <c r="L46" s="42"/>
    </row>
    <row r="47" spans="1:12" s="2" customFormat="1" ht="32.25" customHeight="1">
      <c r="A47" s="37"/>
      <c r="B47" s="97" t="s">
        <v>1</v>
      </c>
      <c r="C47" s="97"/>
      <c r="D47" s="47"/>
      <c r="E47" s="48"/>
      <c r="F47" s="48">
        <f>SUM(F31:F41)</f>
        <v>0</v>
      </c>
      <c r="G47" s="48">
        <f>SUM(G31:G46)</f>
        <v>6012000</v>
      </c>
      <c r="H47" s="49"/>
      <c r="I47" s="48"/>
      <c r="J47" s="50">
        <f>SUM(J31:J46)</f>
        <v>6887000</v>
      </c>
      <c r="K47" s="50">
        <f>SUM(K31:K46)</f>
        <v>27548000</v>
      </c>
      <c r="L47" s="48"/>
    </row>
    <row r="48" spans="1:11" s="2" customFormat="1" ht="15.75">
      <c r="A48" s="26"/>
      <c r="B48" s="26"/>
      <c r="C48" s="26"/>
      <c r="D48" s="26"/>
      <c r="E48" s="26"/>
      <c r="F48" s="26"/>
      <c r="G48" s="26"/>
      <c r="H48" s="26"/>
      <c r="I48" s="26"/>
      <c r="J48" s="26"/>
      <c r="K48" s="26"/>
    </row>
    <row r="49" spans="1:11" s="2" customFormat="1" ht="32.25" customHeight="1">
      <c r="A49" s="26"/>
      <c r="B49" s="26"/>
      <c r="C49" s="26"/>
      <c r="D49" s="26"/>
      <c r="E49" s="26"/>
      <c r="F49" s="26"/>
      <c r="G49" s="26"/>
      <c r="H49" s="26"/>
      <c r="I49" s="26"/>
      <c r="J49" s="26"/>
      <c r="K49" s="26"/>
    </row>
    <row r="50" spans="1:12" s="2" customFormat="1" ht="22.5" customHeight="1">
      <c r="A50" s="26"/>
      <c r="B50" s="26"/>
      <c r="C50" s="26"/>
      <c r="D50" s="26"/>
      <c r="E50" s="26"/>
      <c r="F50" s="26"/>
      <c r="G50" s="26"/>
      <c r="H50" s="26"/>
      <c r="I50" s="26"/>
      <c r="J50" s="26"/>
      <c r="K50" s="26"/>
      <c r="L50" s="26"/>
    </row>
    <row r="51" spans="1:12" s="2" customFormat="1" ht="33.75" customHeight="1">
      <c r="A51" s="26"/>
      <c r="B51" s="26"/>
      <c r="C51" s="26"/>
      <c r="D51" s="26"/>
      <c r="E51" s="26"/>
      <c r="F51" s="26"/>
      <c r="G51" s="26"/>
      <c r="H51" s="26"/>
      <c r="I51" s="26"/>
      <c r="J51" s="26"/>
      <c r="K51" s="26"/>
      <c r="L51" s="26"/>
    </row>
    <row r="52" spans="1:12" s="2" customFormat="1" ht="18" customHeight="1">
      <c r="A52" s="26"/>
      <c r="B52" s="26"/>
      <c r="C52" s="26"/>
      <c r="D52" s="26"/>
      <c r="E52" s="26"/>
      <c r="F52" s="26"/>
      <c r="G52" s="26"/>
      <c r="H52" s="26"/>
      <c r="I52" s="26"/>
      <c r="J52" s="26"/>
      <c r="K52" s="26"/>
      <c r="L52" s="26"/>
    </row>
    <row r="53" spans="1:12" s="2" customFormat="1" ht="15.75">
      <c r="A53" s="26"/>
      <c r="B53" s="26"/>
      <c r="C53" s="26"/>
      <c r="D53" s="26"/>
      <c r="E53" s="26"/>
      <c r="F53" s="26"/>
      <c r="G53" s="26"/>
      <c r="H53" s="26"/>
      <c r="I53" s="26"/>
      <c r="J53" s="26"/>
      <c r="K53" s="26"/>
      <c r="L53" s="26"/>
    </row>
    <row r="54" spans="1:12" s="2" customFormat="1" ht="18" customHeight="1">
      <c r="A54" s="26"/>
      <c r="B54" s="26"/>
      <c r="C54" s="26"/>
      <c r="D54" s="26"/>
      <c r="E54" s="26"/>
      <c r="F54" s="26"/>
      <c r="G54" s="26"/>
      <c r="H54" s="26"/>
      <c r="I54" s="26"/>
      <c r="J54" s="26"/>
      <c r="K54" s="26"/>
      <c r="L54" s="26"/>
    </row>
    <row r="55" spans="1:12" s="2" customFormat="1" ht="24" customHeight="1">
      <c r="A55" s="26"/>
      <c r="B55" s="26"/>
      <c r="C55" s="26"/>
      <c r="D55" s="26"/>
      <c r="E55" s="26"/>
      <c r="F55" s="26"/>
      <c r="G55" s="26"/>
      <c r="H55" s="26"/>
      <c r="I55" s="26"/>
      <c r="J55" s="26"/>
      <c r="K55" s="26"/>
      <c r="L55" s="26"/>
    </row>
    <row r="56" spans="1:12" s="2" customFormat="1" ht="24.75" customHeight="1">
      <c r="A56" s="26"/>
      <c r="B56" s="26"/>
      <c r="C56" s="26"/>
      <c r="D56" s="26"/>
      <c r="E56" s="26"/>
      <c r="F56" s="26"/>
      <c r="G56" s="26"/>
      <c r="H56" s="26"/>
      <c r="I56" s="26"/>
      <c r="J56" s="26"/>
      <c r="K56" s="26"/>
      <c r="L56" s="26"/>
    </row>
    <row r="57" spans="1:12" s="2" customFormat="1" ht="19.5" customHeight="1">
      <c r="A57" s="26"/>
      <c r="B57" s="26"/>
      <c r="C57" s="26"/>
      <c r="D57" s="26"/>
      <c r="E57" s="26"/>
      <c r="F57" s="26"/>
      <c r="G57" s="26"/>
      <c r="H57" s="26"/>
      <c r="I57" s="26"/>
      <c r="J57" s="26"/>
      <c r="K57" s="26"/>
      <c r="L57" s="26"/>
    </row>
    <row r="58" spans="1:12" s="2" customFormat="1" ht="19.5" customHeight="1">
      <c r="A58" s="26"/>
      <c r="B58" s="26"/>
      <c r="C58" s="26"/>
      <c r="D58" s="26"/>
      <c r="E58" s="26"/>
      <c r="F58" s="26"/>
      <c r="G58" s="26"/>
      <c r="H58" s="26"/>
      <c r="I58" s="26"/>
      <c r="J58" s="26"/>
      <c r="K58" s="26"/>
      <c r="L58" s="26"/>
    </row>
    <row r="59" spans="1:12" s="2" customFormat="1" ht="19.5" customHeight="1">
      <c r="A59" s="26"/>
      <c r="B59" s="26"/>
      <c r="C59" s="26"/>
      <c r="D59" s="26"/>
      <c r="E59" s="26"/>
      <c r="F59" s="26"/>
      <c r="G59" s="26"/>
      <c r="H59" s="26"/>
      <c r="I59" s="26"/>
      <c r="J59" s="26"/>
      <c r="K59" s="26"/>
      <c r="L59" s="26"/>
    </row>
    <row r="60" spans="1:12" s="2" customFormat="1" ht="19.5" customHeight="1">
      <c r="A60" s="26"/>
      <c r="B60" s="26"/>
      <c r="C60" s="26"/>
      <c r="D60" s="26"/>
      <c r="E60" s="26"/>
      <c r="F60" s="26"/>
      <c r="G60" s="26"/>
      <c r="H60" s="26"/>
      <c r="I60" s="26"/>
      <c r="J60" s="26"/>
      <c r="K60" s="26"/>
      <c r="L60" s="26"/>
    </row>
    <row r="61" spans="1:12" s="2" customFormat="1" ht="19.5" customHeight="1">
      <c r="A61" s="26"/>
      <c r="B61" s="26"/>
      <c r="C61" s="26"/>
      <c r="D61" s="26"/>
      <c r="E61" s="26"/>
      <c r="F61" s="26"/>
      <c r="G61" s="26"/>
      <c r="H61" s="26"/>
      <c r="I61" s="26"/>
      <c r="J61" s="26"/>
      <c r="K61" s="27"/>
      <c r="L61" s="27"/>
    </row>
    <row r="62" spans="1:12" s="2" customFormat="1" ht="19.5" customHeight="1">
      <c r="A62" s="26"/>
      <c r="B62" s="26"/>
      <c r="C62" s="26"/>
      <c r="D62" s="26"/>
      <c r="E62" s="26"/>
      <c r="F62" s="26"/>
      <c r="G62" s="26"/>
      <c r="H62" s="26"/>
      <c r="I62" s="26"/>
      <c r="J62" s="26"/>
      <c r="K62" s="27"/>
      <c r="L62" s="27"/>
    </row>
    <row r="63" spans="1:12" s="2" customFormat="1" ht="19.5" customHeight="1">
      <c r="A63" s="26"/>
      <c r="B63" s="26"/>
      <c r="C63" s="26"/>
      <c r="D63" s="26"/>
      <c r="E63" s="26"/>
      <c r="F63" s="26"/>
      <c r="G63" s="26"/>
      <c r="H63" s="26"/>
      <c r="I63" s="26"/>
      <c r="J63" s="26"/>
      <c r="K63" s="27"/>
      <c r="L63" s="27"/>
    </row>
    <row r="64" spans="1:12" s="2" customFormat="1" ht="19.5" customHeight="1">
      <c r="A64" s="26"/>
      <c r="B64" s="26"/>
      <c r="C64" s="26"/>
      <c r="D64" s="26"/>
      <c r="E64" s="26"/>
      <c r="F64" s="26"/>
      <c r="G64" s="26"/>
      <c r="H64" s="26"/>
      <c r="I64" s="26"/>
      <c r="J64" s="26"/>
      <c r="K64" s="27"/>
      <c r="L64" s="27"/>
    </row>
    <row r="65" spans="1:12" s="2" customFormat="1" ht="19.5" customHeight="1">
      <c r="A65" s="26"/>
      <c r="B65" s="26"/>
      <c r="C65" s="26"/>
      <c r="D65" s="26"/>
      <c r="E65" s="26"/>
      <c r="F65" s="26"/>
      <c r="G65" s="26"/>
      <c r="H65" s="26"/>
      <c r="I65" s="26"/>
      <c r="J65" s="26"/>
      <c r="K65" s="27"/>
      <c r="L65" s="27"/>
    </row>
    <row r="66" spans="1:12" s="2" customFormat="1" ht="19.5" customHeight="1">
      <c r="A66" s="26"/>
      <c r="B66" s="26"/>
      <c r="C66" s="26"/>
      <c r="D66" s="26"/>
      <c r="E66" s="26"/>
      <c r="F66" s="26"/>
      <c r="G66" s="26"/>
      <c r="H66" s="26"/>
      <c r="I66" s="26"/>
      <c r="J66" s="26"/>
      <c r="K66" s="27"/>
      <c r="L66" s="27"/>
    </row>
    <row r="67" spans="1:12" s="2" customFormat="1" ht="19.5" customHeight="1">
      <c r="A67" s="26"/>
      <c r="B67" s="26"/>
      <c r="C67" s="26"/>
      <c r="D67" s="26"/>
      <c r="E67" s="26"/>
      <c r="F67" s="26"/>
      <c r="G67" s="26"/>
      <c r="H67" s="26"/>
      <c r="I67" s="26"/>
      <c r="J67" s="26"/>
      <c r="K67" s="55"/>
      <c r="L67" s="55"/>
    </row>
    <row r="68" spans="1:12" s="2" customFormat="1" ht="19.5" customHeight="1">
      <c r="A68" s="26"/>
      <c r="B68" s="26"/>
      <c r="C68" s="26"/>
      <c r="D68" s="26"/>
      <c r="E68" s="26"/>
      <c r="F68" s="26"/>
      <c r="G68" s="26"/>
      <c r="H68" s="26"/>
      <c r="I68" s="26"/>
      <c r="J68" s="26"/>
      <c r="K68" s="56"/>
      <c r="L68" s="56"/>
    </row>
    <row r="69" spans="1:12" s="2" customFormat="1" ht="19.5" customHeight="1">
      <c r="A69" s="26"/>
      <c r="B69" s="26"/>
      <c r="C69" s="26"/>
      <c r="D69" s="26"/>
      <c r="E69" s="26"/>
      <c r="F69" s="26"/>
      <c r="G69" s="26"/>
      <c r="H69" s="26"/>
      <c r="I69" s="26"/>
      <c r="J69" s="26"/>
      <c r="K69" s="57">
        <f>$K$26</f>
        <v>27548000</v>
      </c>
      <c r="L69" s="56"/>
    </row>
    <row r="70" spans="1:12" s="2" customFormat="1" ht="19.5" customHeight="1">
      <c r="A70" s="26"/>
      <c r="B70" s="26"/>
      <c r="C70" s="26"/>
      <c r="D70" s="26"/>
      <c r="E70" s="26"/>
      <c r="F70" s="26"/>
      <c r="G70" s="26"/>
      <c r="H70" s="26"/>
      <c r="I70" s="26"/>
      <c r="J70" s="26"/>
      <c r="K70" s="57">
        <f>$K$47</f>
        <v>27548000</v>
      </c>
      <c r="L70" s="58"/>
    </row>
    <row r="71" spans="1:12" s="2" customFormat="1" ht="19.5" customHeight="1">
      <c r="A71" s="26"/>
      <c r="B71" s="26"/>
      <c r="C71" s="26"/>
      <c r="D71" s="26"/>
      <c r="E71" s="26"/>
      <c r="F71" s="26"/>
      <c r="G71" s="26"/>
      <c r="H71" s="26"/>
      <c r="I71" s="26"/>
      <c r="J71" s="26"/>
      <c r="K71" s="57">
        <f>K69-K70</f>
        <v>0</v>
      </c>
      <c r="L71" s="58">
        <f>K71/K69*100%</f>
        <v>0</v>
      </c>
    </row>
    <row r="72" spans="1:12" s="2" customFormat="1" ht="29.25" customHeight="1">
      <c r="A72" s="26"/>
      <c r="B72" s="26"/>
      <c r="C72" s="26"/>
      <c r="D72" s="26"/>
      <c r="E72" s="26"/>
      <c r="F72" s="26"/>
      <c r="G72" s="26"/>
      <c r="H72" s="26"/>
      <c r="I72" s="26"/>
      <c r="J72" s="26"/>
      <c r="K72" s="56"/>
      <c r="L72" s="58">
        <f>K70/K69*100%</f>
        <v>1</v>
      </c>
    </row>
    <row r="73" spans="1:12" s="8" customFormat="1" ht="15.75">
      <c r="A73" s="26"/>
      <c r="B73" s="28"/>
      <c r="C73" s="26"/>
      <c r="D73" s="26"/>
      <c r="E73" s="26"/>
      <c r="F73" s="26"/>
      <c r="G73" s="26"/>
      <c r="H73" s="26"/>
      <c r="I73" s="26"/>
      <c r="J73" s="26"/>
      <c r="K73" s="55"/>
      <c r="L73" s="55"/>
    </row>
    <row r="74" spans="1:12" s="8" customFormat="1" ht="15.75">
      <c r="A74" s="26"/>
      <c r="B74" s="29"/>
      <c r="C74" s="30"/>
      <c r="D74" s="30"/>
      <c r="E74" s="30"/>
      <c r="F74" s="30"/>
      <c r="G74" s="22"/>
      <c r="H74" s="22"/>
      <c r="I74" s="22"/>
      <c r="J74" s="22"/>
      <c r="K74" s="22"/>
      <c r="L74" s="22"/>
    </row>
    <row r="75" spans="1:12" s="8" customFormat="1" ht="15.75">
      <c r="A75" s="26"/>
      <c r="B75" s="15"/>
      <c r="C75" s="15"/>
      <c r="D75" s="17"/>
      <c r="E75" s="18"/>
      <c r="F75" s="15"/>
      <c r="G75" s="15"/>
      <c r="H75" s="15"/>
      <c r="I75" s="15"/>
      <c r="J75" s="15"/>
      <c r="K75" s="15"/>
      <c r="L75" s="15"/>
    </row>
    <row r="76" spans="1:12" s="8" customFormat="1" ht="15.75">
      <c r="A76" s="23"/>
      <c r="B76" s="15"/>
      <c r="C76" s="15"/>
      <c r="D76" s="17"/>
      <c r="E76" s="18"/>
      <c r="F76" s="15"/>
      <c r="G76" s="15"/>
      <c r="H76" s="15"/>
      <c r="I76" s="15"/>
      <c r="J76" s="15"/>
      <c r="K76" s="15"/>
      <c r="L76" s="15"/>
    </row>
    <row r="77" spans="1:12" s="8" customFormat="1" ht="15.75">
      <c r="A77" s="14"/>
      <c r="B77" s="15"/>
      <c r="C77" s="15"/>
      <c r="D77" s="17"/>
      <c r="E77" s="18"/>
      <c r="F77" s="15"/>
      <c r="G77" s="15"/>
      <c r="H77" s="15"/>
      <c r="I77" s="15"/>
      <c r="J77" s="15"/>
      <c r="K77" s="15"/>
      <c r="L77" s="15"/>
    </row>
    <row r="78" spans="1:12" s="8" customFormat="1" ht="15.75">
      <c r="A78" s="14"/>
      <c r="B78" s="15"/>
      <c r="C78" s="15"/>
      <c r="D78" s="17"/>
      <c r="E78" s="18"/>
      <c r="F78" s="15"/>
      <c r="G78" s="15"/>
      <c r="H78" s="15"/>
      <c r="I78" s="15"/>
      <c r="J78" s="15"/>
      <c r="K78" s="15"/>
      <c r="L78" s="15"/>
    </row>
    <row r="79" spans="1:12" s="8" customFormat="1" ht="15.75">
      <c r="A79" s="14"/>
      <c r="B79" s="15"/>
      <c r="C79" s="15"/>
      <c r="D79" s="17"/>
      <c r="E79" s="18"/>
      <c r="F79" s="15"/>
      <c r="G79" s="15"/>
      <c r="H79" s="15"/>
      <c r="I79" s="15"/>
      <c r="J79" s="15"/>
      <c r="K79" s="15"/>
      <c r="L79" s="15"/>
    </row>
    <row r="80" spans="1:12" s="8" customFormat="1" ht="15.75">
      <c r="A80" s="14"/>
      <c r="B80" s="15"/>
      <c r="C80" s="15"/>
      <c r="D80" s="17"/>
      <c r="E80" s="18"/>
      <c r="F80" s="15"/>
      <c r="G80" s="15"/>
      <c r="H80" s="15"/>
      <c r="I80" s="15"/>
      <c r="J80" s="15"/>
      <c r="K80" s="15"/>
      <c r="L80" s="15"/>
    </row>
    <row r="81" spans="1:12" s="8" customFormat="1" ht="15.75">
      <c r="A81" s="14"/>
      <c r="B81" s="15"/>
      <c r="C81" s="15"/>
      <c r="D81" s="17"/>
      <c r="E81" s="18"/>
      <c r="F81" s="15"/>
      <c r="G81" s="15"/>
      <c r="H81" s="15"/>
      <c r="I81" s="15"/>
      <c r="J81" s="15"/>
      <c r="K81" s="15"/>
      <c r="L81" s="15"/>
    </row>
    <row r="82" spans="1:12" s="8" customFormat="1" ht="15.75">
      <c r="A82" s="14"/>
      <c r="B82" s="15"/>
      <c r="C82" s="15"/>
      <c r="D82" s="17"/>
      <c r="E82" s="18"/>
      <c r="F82" s="15"/>
      <c r="G82" s="15"/>
      <c r="H82" s="15"/>
      <c r="I82" s="15"/>
      <c r="J82" s="15"/>
      <c r="K82" s="15"/>
      <c r="L82" s="15"/>
    </row>
    <row r="83" spans="1:12" s="8" customFormat="1" ht="15.75">
      <c r="A83" s="14"/>
      <c r="B83" s="15"/>
      <c r="C83" s="15"/>
      <c r="D83" s="17"/>
      <c r="E83" s="18"/>
      <c r="F83" s="15"/>
      <c r="G83" s="15"/>
      <c r="H83" s="15"/>
      <c r="I83" s="15"/>
      <c r="J83" s="15"/>
      <c r="K83" s="15"/>
      <c r="L83" s="15"/>
    </row>
    <row r="84" spans="1:12" s="8" customFormat="1" ht="15.75">
      <c r="A84" s="14"/>
      <c r="B84" s="15"/>
      <c r="C84" s="15"/>
      <c r="D84" s="17"/>
      <c r="E84" s="18"/>
      <c r="F84" s="15"/>
      <c r="G84" s="15"/>
      <c r="H84" s="15"/>
      <c r="I84" s="15"/>
      <c r="J84" s="15"/>
      <c r="K84" s="15"/>
      <c r="L84" s="15"/>
    </row>
    <row r="85" spans="1:12" s="8" customFormat="1" ht="15.75">
      <c r="A85" s="14"/>
      <c r="B85" s="15"/>
      <c r="C85" s="15"/>
      <c r="D85" s="17"/>
      <c r="E85" s="18"/>
      <c r="F85" s="15"/>
      <c r="G85" s="15"/>
      <c r="H85" s="15"/>
      <c r="I85" s="15"/>
      <c r="J85" s="15"/>
      <c r="K85" s="15"/>
      <c r="L85" s="15"/>
    </row>
    <row r="86" spans="1:12" s="8" customFormat="1" ht="15.75">
      <c r="A86" s="14"/>
      <c r="B86" s="15"/>
      <c r="C86" s="15"/>
      <c r="D86" s="17"/>
      <c r="E86" s="18"/>
      <c r="F86" s="15"/>
      <c r="G86" s="15"/>
      <c r="H86" s="15"/>
      <c r="I86" s="15"/>
      <c r="J86" s="15"/>
      <c r="K86" s="15"/>
      <c r="L86" s="15"/>
    </row>
    <row r="87" spans="1:12" s="8" customFormat="1" ht="15.75">
      <c r="A87" s="14"/>
      <c r="B87" s="15"/>
      <c r="C87" s="15"/>
      <c r="D87" s="17"/>
      <c r="E87" s="18"/>
      <c r="F87" s="15"/>
      <c r="G87" s="15"/>
      <c r="H87" s="15"/>
      <c r="I87" s="15"/>
      <c r="J87" s="15"/>
      <c r="K87" s="15"/>
      <c r="L87" s="15"/>
    </row>
    <row r="88" spans="1:12" s="8" customFormat="1" ht="15.75">
      <c r="A88" s="14"/>
      <c r="B88" s="15"/>
      <c r="C88" s="15"/>
      <c r="D88" s="17"/>
      <c r="E88" s="18"/>
      <c r="F88" s="15"/>
      <c r="G88" s="15"/>
      <c r="H88" s="15"/>
      <c r="I88" s="15"/>
      <c r="J88" s="15"/>
      <c r="K88" s="15"/>
      <c r="L88" s="15"/>
    </row>
    <row r="89" spans="1:12" s="8" customFormat="1" ht="15.75">
      <c r="A89" s="14"/>
      <c r="B89" s="15"/>
      <c r="C89" s="15"/>
      <c r="D89" s="17"/>
      <c r="E89" s="18"/>
      <c r="F89" s="15"/>
      <c r="G89" s="15"/>
      <c r="H89" s="15"/>
      <c r="I89" s="15"/>
      <c r="J89" s="15"/>
      <c r="K89" s="15"/>
      <c r="L89" s="15"/>
    </row>
    <row r="90" spans="1:12" s="8" customFormat="1" ht="15.75">
      <c r="A90" s="14"/>
      <c r="B90" s="15"/>
      <c r="C90" s="15"/>
      <c r="D90" s="17"/>
      <c r="E90" s="18"/>
      <c r="F90" s="15"/>
      <c r="G90" s="15"/>
      <c r="H90" s="15"/>
      <c r="I90" s="15"/>
      <c r="J90" s="15"/>
      <c r="K90" s="15"/>
      <c r="L90" s="15"/>
    </row>
    <row r="91" spans="1:12" s="8" customFormat="1" ht="15.75">
      <c r="A91" s="14"/>
      <c r="B91" s="15"/>
      <c r="C91" s="15"/>
      <c r="D91" s="17"/>
      <c r="E91" s="18"/>
      <c r="F91" s="15"/>
      <c r="G91" s="15"/>
      <c r="H91" s="15"/>
      <c r="I91" s="15"/>
      <c r="J91" s="15"/>
      <c r="K91" s="15"/>
      <c r="L91" s="15"/>
    </row>
    <row r="92" spans="1:12" s="8" customFormat="1" ht="15.75">
      <c r="A92" s="14"/>
      <c r="B92" s="15"/>
      <c r="C92" s="15"/>
      <c r="D92" s="17"/>
      <c r="E92" s="18"/>
      <c r="F92" s="15"/>
      <c r="G92" s="15"/>
      <c r="H92" s="15"/>
      <c r="I92" s="15"/>
      <c r="J92" s="15"/>
      <c r="K92" s="15"/>
      <c r="L92" s="15"/>
    </row>
    <row r="93" spans="1:12" s="8" customFormat="1" ht="15.75">
      <c r="A93" s="14"/>
      <c r="B93" s="15"/>
      <c r="C93" s="15"/>
      <c r="D93" s="17"/>
      <c r="E93" s="18"/>
      <c r="F93" s="15"/>
      <c r="G93" s="15"/>
      <c r="H93" s="15"/>
      <c r="I93" s="15"/>
      <c r="J93" s="15"/>
      <c r="K93" s="15"/>
      <c r="L93" s="15"/>
    </row>
    <row r="94" spans="1:12" s="8" customFormat="1" ht="15.75">
      <c r="A94" s="14"/>
      <c r="B94" s="15"/>
      <c r="C94" s="15"/>
      <c r="D94" s="17"/>
      <c r="E94" s="18"/>
      <c r="F94" s="15"/>
      <c r="G94" s="15"/>
      <c r="H94" s="15"/>
      <c r="I94" s="15"/>
      <c r="J94" s="15"/>
      <c r="K94" s="15"/>
      <c r="L94" s="15"/>
    </row>
    <row r="95" spans="1:12" s="8" customFormat="1" ht="15.75">
      <c r="A95" s="14"/>
      <c r="B95" s="15"/>
      <c r="C95" s="15"/>
      <c r="D95" s="17"/>
      <c r="E95" s="18"/>
      <c r="F95" s="15"/>
      <c r="G95" s="15"/>
      <c r="H95" s="15"/>
      <c r="I95" s="15"/>
      <c r="J95" s="15"/>
      <c r="K95" s="15"/>
      <c r="L95" s="15"/>
    </row>
    <row r="96" spans="1:12" s="8" customFormat="1" ht="15.75">
      <c r="A96" s="14"/>
      <c r="B96" s="15"/>
      <c r="C96" s="15"/>
      <c r="D96" s="17"/>
      <c r="E96" s="18"/>
      <c r="F96" s="15"/>
      <c r="G96" s="15"/>
      <c r="H96" s="15"/>
      <c r="I96" s="15"/>
      <c r="J96" s="15"/>
      <c r="K96" s="15"/>
      <c r="L96" s="15"/>
    </row>
    <row r="97" spans="1:12" s="8" customFormat="1" ht="15.75">
      <c r="A97" s="14"/>
      <c r="B97" s="15"/>
      <c r="C97" s="15"/>
      <c r="D97" s="17"/>
      <c r="E97" s="18"/>
      <c r="F97" s="15"/>
      <c r="G97" s="15"/>
      <c r="H97" s="15"/>
      <c r="I97" s="15"/>
      <c r="J97" s="15"/>
      <c r="K97" s="15"/>
      <c r="L97" s="15"/>
    </row>
    <row r="98" spans="1:12" s="8" customFormat="1" ht="15.75">
      <c r="A98" s="14"/>
      <c r="B98" s="15"/>
      <c r="C98" s="15"/>
      <c r="D98" s="17"/>
      <c r="E98" s="18"/>
      <c r="F98" s="15"/>
      <c r="G98" s="15"/>
      <c r="H98" s="15"/>
      <c r="I98" s="15"/>
      <c r="J98" s="15"/>
      <c r="K98" s="15"/>
      <c r="L98" s="15"/>
    </row>
    <row r="99" spans="1:12" s="8" customFormat="1" ht="15.75">
      <c r="A99" s="14"/>
      <c r="B99" s="15"/>
      <c r="C99" s="15"/>
      <c r="D99" s="17"/>
      <c r="E99" s="18"/>
      <c r="F99" s="15"/>
      <c r="G99" s="15"/>
      <c r="H99" s="15"/>
      <c r="I99" s="15"/>
      <c r="J99" s="15"/>
      <c r="K99" s="15"/>
      <c r="L99" s="15"/>
    </row>
    <row r="100" spans="1:12" s="8" customFormat="1" ht="15.75">
      <c r="A100" s="14"/>
      <c r="B100" s="15"/>
      <c r="C100" s="15"/>
      <c r="D100" s="17"/>
      <c r="E100" s="18"/>
      <c r="F100" s="15"/>
      <c r="G100" s="15"/>
      <c r="H100" s="15"/>
      <c r="I100" s="15"/>
      <c r="J100" s="15"/>
      <c r="K100" s="15"/>
      <c r="L100" s="15"/>
    </row>
    <row r="101" spans="1:12" s="8" customFormat="1" ht="15.75">
      <c r="A101" s="14"/>
      <c r="B101" s="15"/>
      <c r="C101" s="15"/>
      <c r="D101" s="17"/>
      <c r="E101" s="18"/>
      <c r="F101" s="15"/>
      <c r="G101" s="15"/>
      <c r="H101" s="15"/>
      <c r="I101" s="15"/>
      <c r="J101" s="15"/>
      <c r="K101" s="15"/>
      <c r="L101" s="15"/>
    </row>
    <row r="102" spans="1:12" s="8" customFormat="1" ht="15.75">
      <c r="A102" s="14"/>
      <c r="B102" s="15"/>
      <c r="C102" s="15"/>
      <c r="D102" s="17"/>
      <c r="E102" s="18"/>
      <c r="F102" s="15"/>
      <c r="G102" s="15"/>
      <c r="H102" s="15"/>
      <c r="I102" s="15"/>
      <c r="J102" s="15"/>
      <c r="K102" s="15"/>
      <c r="L102" s="15"/>
    </row>
    <row r="103" spans="1:12" s="8" customFormat="1" ht="15.75">
      <c r="A103" s="14"/>
      <c r="B103" s="15"/>
      <c r="C103" s="15"/>
      <c r="D103" s="17"/>
      <c r="E103" s="18"/>
      <c r="F103" s="15"/>
      <c r="G103" s="15"/>
      <c r="H103" s="15"/>
      <c r="I103" s="15"/>
      <c r="J103" s="15"/>
      <c r="K103" s="15"/>
      <c r="L103" s="15"/>
    </row>
    <row r="104" spans="1:12" s="8" customFormat="1" ht="15.75">
      <c r="A104" s="14"/>
      <c r="B104" s="15"/>
      <c r="C104" s="15"/>
      <c r="D104" s="17"/>
      <c r="E104" s="18"/>
      <c r="F104" s="15"/>
      <c r="G104" s="15"/>
      <c r="H104" s="15"/>
      <c r="I104" s="15"/>
      <c r="J104" s="15"/>
      <c r="K104" s="15"/>
      <c r="L104" s="15"/>
    </row>
    <row r="105" spans="1:12" s="2" customFormat="1" ht="19.5" customHeight="1">
      <c r="A105" s="14"/>
      <c r="B105" s="15"/>
      <c r="C105" s="15"/>
      <c r="D105" s="17"/>
      <c r="E105" s="18"/>
      <c r="F105" s="15"/>
      <c r="G105" s="15"/>
      <c r="H105" s="15"/>
      <c r="I105" s="15"/>
      <c r="J105" s="15"/>
      <c r="K105" s="15"/>
      <c r="L105" s="15"/>
    </row>
  </sheetData>
  <sheetProtection/>
  <mergeCells count="9">
    <mergeCell ref="B26:C26"/>
    <mergeCell ref="B28:L28"/>
    <mergeCell ref="B47:C47"/>
    <mergeCell ref="B1:K2"/>
    <mergeCell ref="B4:C5"/>
    <mergeCell ref="I4:K5"/>
    <mergeCell ref="B6:K6"/>
    <mergeCell ref="B7:K7"/>
    <mergeCell ref="B8:K8"/>
  </mergeCells>
  <printOptions/>
  <pageMargins left="0.2" right="0" top="0.5" bottom="0.5" header="0.05" footer="0.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AutoBVT</cp:lastModifiedBy>
  <cp:lastPrinted>2023-04-21T05:25:35Z</cp:lastPrinted>
  <dcterms:created xsi:type="dcterms:W3CDTF">2009-12-17T01:25:31Z</dcterms:created>
  <dcterms:modified xsi:type="dcterms:W3CDTF">2023-04-21T07:07:40Z</dcterms:modified>
  <cp:category/>
  <cp:version/>
  <cp:contentType/>
  <cp:contentStatus/>
</cp:coreProperties>
</file>